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ous\Desktop\"/>
    </mc:Choice>
  </mc:AlternateContent>
  <bookViews>
    <workbookView xWindow="0" yWindow="0" windowWidth="20490" windowHeight="9195"/>
  </bookViews>
  <sheets>
    <sheet name="Affiliation Club" sheetId="1" r:id="rId1"/>
    <sheet name="Pour Listing Clubs" sheetId="3" state="hidden" r:id="rId2"/>
    <sheet name="Pour listing Licences" sheetId="7" state="hidden" r:id="rId3"/>
    <sheet name="Paramètres invariables" sheetId="4" state="hidden" r:id="rId4"/>
    <sheet name="Paramètre Variables" sheetId="2" state="hidden" r:id="rId5"/>
  </sheets>
  <definedNames>
    <definedName name="_xlnm._FilterDatabase" localSheetId="3" hidden="1">'Paramètres invariables'!$AE$2:$AF$344</definedName>
    <definedName name="_xlnm.Print_Area" localSheetId="0">'Affiliation Club'!$A$1:$AX$264</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2" i="4" l="1"/>
  <c r="C4" i="3"/>
  <c r="D69" i="1"/>
  <c r="I69" i="1"/>
  <c r="D67" i="1"/>
  <c r="J65" i="1"/>
  <c r="D65" i="1"/>
  <c r="X2" i="4"/>
  <c r="E9" i="7"/>
  <c r="AC23" i="4"/>
  <c r="AA111" i="4"/>
  <c r="AC29" i="4"/>
  <c r="AA109" i="4"/>
  <c r="AA108" i="4"/>
  <c r="AA107" i="4"/>
  <c r="AA106" i="4"/>
  <c r="AA105" i="4"/>
  <c r="AA104" i="4"/>
  <c r="AA103" i="4"/>
  <c r="AA102" i="4"/>
  <c r="AA101" i="4"/>
  <c r="AA100" i="4"/>
  <c r="AA99" i="4"/>
  <c r="AC98" i="4"/>
  <c r="AA98" i="4"/>
  <c r="AC97" i="4"/>
  <c r="AA97" i="4"/>
  <c r="AC96" i="4"/>
  <c r="AA96" i="4"/>
  <c r="AC95" i="4"/>
  <c r="AA95" i="4"/>
  <c r="AC94" i="4"/>
  <c r="AA94" i="4"/>
  <c r="AC93" i="4"/>
  <c r="AA93" i="4"/>
  <c r="AC92" i="4"/>
  <c r="AA92" i="4"/>
  <c r="AC91" i="4"/>
  <c r="AA91" i="4"/>
  <c r="AC90" i="4"/>
  <c r="AA90" i="4"/>
  <c r="AC89" i="4"/>
  <c r="AA89" i="4"/>
  <c r="AC88" i="4"/>
  <c r="AA88" i="4"/>
  <c r="AC87" i="4"/>
  <c r="AA87" i="4"/>
  <c r="AC86" i="4"/>
  <c r="AA86" i="4"/>
  <c r="AC85" i="4"/>
  <c r="AA85" i="4"/>
  <c r="AC84" i="4"/>
  <c r="AA84" i="4"/>
  <c r="AC83" i="4"/>
  <c r="AA83" i="4"/>
  <c r="AC82" i="4"/>
  <c r="AA82" i="4"/>
  <c r="AC81" i="4"/>
  <c r="AA81" i="4"/>
  <c r="AC80" i="4"/>
  <c r="AA80" i="4"/>
  <c r="AC79" i="4"/>
  <c r="AA79" i="4"/>
  <c r="AC78" i="4"/>
  <c r="AA78" i="4"/>
  <c r="AC77" i="4"/>
  <c r="AA77" i="4"/>
  <c r="AC76" i="4"/>
  <c r="AA76" i="4"/>
  <c r="AC75" i="4"/>
  <c r="AA75" i="4"/>
  <c r="AC74" i="4"/>
  <c r="AA74" i="4"/>
  <c r="AC73" i="4"/>
  <c r="AA73" i="4"/>
  <c r="AC72" i="4"/>
  <c r="AA72" i="4"/>
  <c r="AC71" i="4"/>
  <c r="AA71" i="4"/>
  <c r="AC70" i="4"/>
  <c r="AA70" i="4"/>
  <c r="AC69" i="4"/>
  <c r="AA69" i="4"/>
  <c r="AC68" i="4"/>
  <c r="AA68" i="4"/>
  <c r="AC67" i="4"/>
  <c r="AA67" i="4"/>
  <c r="AC66" i="4"/>
  <c r="AA66" i="4"/>
  <c r="AC65" i="4"/>
  <c r="AA65" i="4"/>
  <c r="AC64" i="4"/>
  <c r="AA64" i="4"/>
  <c r="AC63" i="4"/>
  <c r="AA63" i="4"/>
  <c r="AC62" i="4"/>
  <c r="AA62" i="4"/>
  <c r="AC61" i="4"/>
  <c r="AA61" i="4"/>
  <c r="AC60" i="4"/>
  <c r="AA60" i="4"/>
  <c r="AC59" i="4"/>
  <c r="AA59" i="4"/>
  <c r="AC58" i="4"/>
  <c r="AA58" i="4"/>
  <c r="AC57" i="4"/>
  <c r="AA57" i="4"/>
  <c r="AC56" i="4"/>
  <c r="AA56" i="4"/>
  <c r="AC55" i="4"/>
  <c r="AA55" i="4"/>
  <c r="AC54" i="4"/>
  <c r="AA54" i="4"/>
  <c r="AC53" i="4"/>
  <c r="AA53" i="4"/>
  <c r="AC52" i="4"/>
  <c r="AA52" i="4"/>
  <c r="AC51" i="4"/>
  <c r="AA51" i="4"/>
  <c r="AC50" i="4"/>
  <c r="AA50" i="4"/>
  <c r="AC49" i="4"/>
  <c r="AA49" i="4"/>
  <c r="AC48" i="4"/>
  <c r="AA48" i="4"/>
  <c r="AC47" i="4"/>
  <c r="AA47" i="4"/>
  <c r="AC46" i="4"/>
  <c r="AA46" i="4"/>
  <c r="AC45" i="4"/>
  <c r="AA45" i="4"/>
  <c r="AC44" i="4"/>
  <c r="AA44" i="4"/>
  <c r="AC43" i="4"/>
  <c r="AA43" i="4"/>
  <c r="AC42" i="4"/>
  <c r="AA42" i="4"/>
  <c r="AC41" i="4"/>
  <c r="AA41" i="4"/>
  <c r="AC40" i="4"/>
  <c r="AA40" i="4"/>
  <c r="AC39" i="4"/>
  <c r="AA39" i="4"/>
  <c r="AC38" i="4"/>
  <c r="AA38" i="4"/>
  <c r="AC37" i="4"/>
  <c r="AA37" i="4"/>
  <c r="AC36" i="4"/>
  <c r="AA36" i="4"/>
  <c r="AC35" i="4"/>
  <c r="AA35" i="4"/>
  <c r="AC34" i="4"/>
  <c r="AA34" i="4"/>
  <c r="AC33" i="4"/>
  <c r="AA33" i="4"/>
  <c r="AC32" i="4"/>
  <c r="AA32" i="4"/>
  <c r="AC31" i="4"/>
  <c r="AA31" i="4"/>
  <c r="AC30" i="4"/>
  <c r="AA30" i="4"/>
  <c r="AA29" i="4"/>
  <c r="AC28" i="4"/>
  <c r="AA28" i="4"/>
  <c r="AC27" i="4"/>
  <c r="AA27" i="4"/>
  <c r="AC26" i="4"/>
  <c r="AA26" i="4"/>
  <c r="AC25" i="4"/>
  <c r="AA25" i="4"/>
  <c r="AC24" i="4"/>
  <c r="AA24" i="4"/>
  <c r="AC22" i="4"/>
  <c r="AC21" i="4"/>
  <c r="AA21" i="4"/>
  <c r="AC20" i="4"/>
  <c r="AA20" i="4"/>
  <c r="AC19" i="4"/>
  <c r="AA19" i="4"/>
  <c r="AC18" i="4"/>
  <c r="AA18" i="4"/>
  <c r="AC17" i="4"/>
  <c r="AA17" i="4"/>
  <c r="AC16" i="4"/>
  <c r="AA16" i="4"/>
  <c r="AC15" i="4"/>
  <c r="AA15" i="4"/>
  <c r="AC14" i="4"/>
  <c r="AA14" i="4"/>
  <c r="AC13" i="4"/>
  <c r="AA13" i="4"/>
  <c r="AC12" i="4"/>
  <c r="AA12" i="4"/>
  <c r="AC11" i="4"/>
  <c r="AA11" i="4"/>
  <c r="AC10" i="4"/>
  <c r="AA10" i="4"/>
  <c r="AC9" i="4"/>
  <c r="AA9" i="4"/>
  <c r="AC8" i="4"/>
  <c r="AA8" i="4"/>
  <c r="AC7" i="4"/>
  <c r="AA7" i="4"/>
  <c r="AC6" i="4"/>
  <c r="AA6" i="4"/>
  <c r="AC5" i="4"/>
  <c r="AA5" i="4"/>
  <c r="AC4" i="4"/>
  <c r="AA4" i="4"/>
  <c r="AC3" i="4"/>
  <c r="AA3" i="4"/>
  <c r="S10" i="7"/>
  <c r="B4" i="3"/>
  <c r="E10" i="7"/>
  <c r="E6" i="7"/>
  <c r="E7" i="7"/>
  <c r="E5" i="7"/>
  <c r="E8" i="7"/>
  <c r="E4" i="7"/>
  <c r="E11" i="7"/>
  <c r="E3" i="7"/>
  <c r="GA4" i="3"/>
  <c r="ID4" i="3"/>
  <c r="IC4" i="3"/>
  <c r="IB4" i="3"/>
  <c r="IA4" i="3"/>
  <c r="HY4" i="3"/>
  <c r="HX4" i="3"/>
  <c r="HW4" i="3"/>
  <c r="HV4" i="3"/>
  <c r="HT4" i="3"/>
  <c r="HS4" i="3"/>
  <c r="HR4" i="3"/>
  <c r="HQ4" i="3"/>
  <c r="M11" i="7"/>
  <c r="L11" i="7"/>
  <c r="K11" i="7"/>
  <c r="M10" i="7"/>
  <c r="L10" i="7"/>
  <c r="K10" i="7"/>
  <c r="M9" i="7"/>
  <c r="L9" i="7"/>
  <c r="K9" i="7"/>
  <c r="G8" i="7"/>
  <c r="U8" i="7"/>
  <c r="T8" i="7"/>
  <c r="S8" i="7"/>
  <c r="R8" i="7"/>
  <c r="Q8" i="7"/>
  <c r="O8" i="7"/>
  <c r="P8" i="7"/>
  <c r="N8" i="7"/>
  <c r="M8" i="7"/>
  <c r="L8" i="7"/>
  <c r="K8" i="7"/>
  <c r="H8" i="7"/>
  <c r="U7" i="7"/>
  <c r="T7" i="7"/>
  <c r="S7" i="7"/>
  <c r="R7" i="7"/>
  <c r="Q7" i="7"/>
  <c r="O7" i="7"/>
  <c r="P7" i="7"/>
  <c r="N7" i="7"/>
  <c r="M7" i="7"/>
  <c r="L7" i="7"/>
  <c r="K7" i="7"/>
  <c r="H7" i="7"/>
  <c r="G7" i="7"/>
  <c r="T6" i="7"/>
  <c r="S6" i="7"/>
  <c r="R6" i="7"/>
  <c r="M6" i="7"/>
  <c r="L6" i="7"/>
  <c r="K6" i="7"/>
  <c r="H6" i="7"/>
  <c r="G6" i="7"/>
  <c r="U5" i="7"/>
  <c r="T5" i="7"/>
  <c r="S5" i="7"/>
  <c r="R5" i="7"/>
  <c r="M5" i="7"/>
  <c r="L5" i="7"/>
  <c r="K5" i="7"/>
  <c r="H5" i="7"/>
  <c r="G5" i="7"/>
  <c r="U4" i="7"/>
  <c r="T4" i="7"/>
  <c r="R4" i="7"/>
  <c r="Q4" i="7"/>
  <c r="O4" i="7"/>
  <c r="P4" i="7"/>
  <c r="N4" i="7"/>
  <c r="M4" i="7"/>
  <c r="L4" i="7"/>
  <c r="K4" i="7"/>
  <c r="H4" i="7"/>
  <c r="G4" i="7"/>
  <c r="U3" i="7"/>
  <c r="T3" i="7"/>
  <c r="S3" i="7"/>
  <c r="R3" i="7"/>
  <c r="P3" i="7"/>
  <c r="N3" i="7"/>
  <c r="M3" i="7"/>
  <c r="H3" i="7"/>
  <c r="G3" i="7"/>
  <c r="Z4" i="3"/>
  <c r="Y4" i="3"/>
  <c r="X4" i="3"/>
  <c r="W4" i="3"/>
  <c r="V4" i="3"/>
  <c r="U4" i="3"/>
  <c r="I4" i="3"/>
  <c r="H4" i="3"/>
  <c r="F4" i="3"/>
  <c r="S4" i="3"/>
  <c r="Q4" i="3"/>
  <c r="R4" i="3"/>
  <c r="P4" i="3"/>
  <c r="O4" i="3"/>
  <c r="N4" i="3"/>
  <c r="M4" i="3"/>
  <c r="L4" i="3"/>
  <c r="J4" i="3"/>
  <c r="E4" i="3"/>
  <c r="Q175" i="1"/>
  <c r="P175" i="1"/>
  <c r="AE4" i="3"/>
  <c r="AD4" i="3"/>
  <c r="AC4" i="3"/>
  <c r="AB4" i="3"/>
  <c r="AA4" i="3"/>
  <c r="B1" i="1"/>
  <c r="AP9" i="1"/>
  <c r="F7" i="7"/>
  <c r="CY4" i="3"/>
  <c r="U6" i="7"/>
  <c r="J10" i="7"/>
  <c r="F5" i="7"/>
  <c r="F6" i="7"/>
  <c r="N6" i="7"/>
  <c r="N5" i="7"/>
  <c r="F8" i="7"/>
  <c r="F10" i="7"/>
  <c r="F11" i="7"/>
  <c r="P5" i="7"/>
  <c r="P6" i="7"/>
  <c r="I8" i="7"/>
  <c r="I11" i="7"/>
  <c r="J6" i="7"/>
  <c r="Q6" i="7"/>
  <c r="Q5" i="7"/>
  <c r="J7" i="7"/>
  <c r="F3" i="7"/>
  <c r="I6" i="7"/>
  <c r="O6" i="7"/>
  <c r="O5" i="7"/>
  <c r="I7" i="7"/>
  <c r="J8" i="7"/>
  <c r="I10" i="7"/>
  <c r="J11" i="7"/>
  <c r="J9" i="7"/>
  <c r="I9" i="7"/>
  <c r="F9" i="7"/>
  <c r="J5" i="7"/>
  <c r="I5" i="7"/>
  <c r="BM4" i="3"/>
  <c r="S4" i="7"/>
  <c r="J4" i="7"/>
  <c r="I3" i="7"/>
  <c r="O3" i="7"/>
  <c r="I4" i="7"/>
  <c r="K3" i="7"/>
  <c r="J3" i="7"/>
  <c r="Q3" i="7"/>
  <c r="L3" i="7"/>
  <c r="F4" i="7"/>
  <c r="G4" i="3"/>
  <c r="BF4" i="3"/>
  <c r="BZ4" i="3"/>
  <c r="CL4" i="3"/>
  <c r="CS4" i="3"/>
  <c r="DN4" i="3"/>
  <c r="AK4" i="3"/>
  <c r="AO4" i="3"/>
  <c r="AS4" i="3"/>
  <c r="AW4" i="3"/>
  <c r="BA4" i="3"/>
  <c r="BE4" i="3"/>
  <c r="BJ4" i="3"/>
  <c r="BU4" i="3"/>
  <c r="BY4" i="3"/>
  <c r="CC4" i="3"/>
  <c r="CG4" i="3"/>
  <c r="CK4" i="3"/>
  <c r="CO4" i="3"/>
  <c r="CT4" i="3"/>
  <c r="CW4" i="3"/>
  <c r="DE4" i="3"/>
  <c r="DI4" i="3"/>
  <c r="DM4" i="3"/>
  <c r="DQ4" i="3"/>
  <c r="DV4" i="3"/>
  <c r="DZ4" i="3"/>
  <c r="EC4" i="3"/>
  <c r="EH4" i="3"/>
  <c r="DU4" i="3"/>
  <c r="EO4" i="3"/>
  <c r="ES4" i="3"/>
  <c r="Q9" i="7"/>
  <c r="EW4" i="3"/>
  <c r="FA4" i="3"/>
  <c r="U9" i="7"/>
  <c r="G10" i="7"/>
  <c r="FO4" i="3"/>
  <c r="FS4" i="3"/>
  <c r="P10" i="7"/>
  <c r="FX4" i="3"/>
  <c r="T10" i="7"/>
  <c r="GB4" i="3"/>
  <c r="GX4" i="3"/>
  <c r="N11" i="7"/>
  <c r="HB4" i="3"/>
  <c r="R11" i="7"/>
  <c r="X9" i="7"/>
  <c r="AB9" i="7"/>
  <c r="FH4" i="3"/>
  <c r="GD4" i="3"/>
  <c r="V10" i="7"/>
  <c r="GH4" i="3"/>
  <c r="Z10" i="7"/>
  <c r="AD10" i="7"/>
  <c r="GL4" i="3"/>
  <c r="X11" i="7"/>
  <c r="HH4" i="3"/>
  <c r="HL4" i="3"/>
  <c r="AB11" i="7"/>
  <c r="GC4" i="3"/>
  <c r="U10" i="7"/>
  <c r="GQ4" i="3"/>
  <c r="G11" i="7"/>
  <c r="GU4" i="3"/>
  <c r="P11" i="7"/>
  <c r="GZ4" i="3"/>
  <c r="HC4" i="3"/>
  <c r="S11" i="7"/>
  <c r="Y9" i="7"/>
  <c r="FE4" i="3"/>
  <c r="AC9" i="7"/>
  <c r="W10" i="7"/>
  <c r="GE4" i="3"/>
  <c r="AA10" i="7"/>
  <c r="GI4" i="3"/>
  <c r="AE10" i="7"/>
  <c r="GM4" i="3"/>
  <c r="HI4" i="3"/>
  <c r="Y11" i="7"/>
  <c r="AC11" i="7"/>
  <c r="HM4" i="3"/>
  <c r="AP4" i="3"/>
  <c r="BB4" i="3"/>
  <c r="BI4" i="3"/>
  <c r="CD4" i="3"/>
  <c r="CP4" i="3"/>
  <c r="DB4" i="3"/>
  <c r="DJ4" i="3"/>
  <c r="EA4" i="3"/>
  <c r="EE4" i="3"/>
  <c r="EI4" i="3"/>
  <c r="N9" i="7"/>
  <c r="ET4" i="3"/>
  <c r="FP4" i="3"/>
  <c r="H10" i="7"/>
  <c r="O10" i="7"/>
  <c r="FW4" i="3"/>
  <c r="AJ4" i="3"/>
  <c r="AM4" i="3"/>
  <c r="AR4" i="3"/>
  <c r="AU4" i="3"/>
  <c r="BC4" i="3"/>
  <c r="BG4" i="3"/>
  <c r="BK4" i="3"/>
  <c r="BO4" i="3"/>
  <c r="BS4" i="3"/>
  <c r="BW4" i="3"/>
  <c r="CB4" i="3"/>
  <c r="CE4" i="3"/>
  <c r="CM4" i="3"/>
  <c r="CQ4" i="3"/>
  <c r="CU4" i="3"/>
  <c r="DC4" i="3"/>
  <c r="DG4" i="3"/>
  <c r="DL4" i="3"/>
  <c r="DO4" i="3"/>
  <c r="EB4" i="3"/>
  <c r="EF4" i="3"/>
  <c r="G9" i="7"/>
  <c r="EM4" i="3"/>
  <c r="EQ4" i="3"/>
  <c r="P9" i="7"/>
  <c r="EV4" i="3"/>
  <c r="S9" i="7"/>
  <c r="EY4" i="3"/>
  <c r="FQ4" i="3"/>
  <c r="FU4" i="3"/>
  <c r="Q10" i="7"/>
  <c r="FY4" i="3"/>
  <c r="GR4" i="3"/>
  <c r="H11" i="7"/>
  <c r="GV4" i="3"/>
  <c r="O11" i="7"/>
  <c r="GY4" i="3"/>
  <c r="T11" i="7"/>
  <c r="HD4" i="3"/>
  <c r="FB4" i="3"/>
  <c r="V9" i="7"/>
  <c r="FF4" i="3"/>
  <c r="Z9" i="7"/>
  <c r="AD9" i="7"/>
  <c r="X10" i="7"/>
  <c r="GF4" i="3"/>
  <c r="AB10" i="7"/>
  <c r="GJ4" i="3"/>
  <c r="V11" i="7"/>
  <c r="HF4" i="3"/>
  <c r="HJ4" i="3"/>
  <c r="Z11" i="7"/>
  <c r="HN4" i="3"/>
  <c r="AD11" i="7"/>
  <c r="AI4" i="3"/>
  <c r="AT4" i="3"/>
  <c r="BN4" i="3"/>
  <c r="CX4" i="3"/>
  <c r="DW4" i="3"/>
  <c r="R9" i="7"/>
  <c r="EX4" i="3"/>
  <c r="FT4" i="3"/>
  <c r="AH4" i="3"/>
  <c r="AN4" i="3"/>
  <c r="AQ4" i="3"/>
  <c r="AV4" i="3"/>
  <c r="AZ4" i="3"/>
  <c r="BH4" i="3"/>
  <c r="BL4" i="3"/>
  <c r="BT4" i="3"/>
  <c r="BX4" i="3"/>
  <c r="CA4" i="3"/>
  <c r="CF4" i="3"/>
  <c r="CJ4" i="3"/>
  <c r="CR4" i="3"/>
  <c r="CV4" i="3"/>
  <c r="DD4" i="3"/>
  <c r="DH4" i="3"/>
  <c r="DK4" i="3"/>
  <c r="DP4" i="3"/>
  <c r="DT4" i="3"/>
  <c r="DY4" i="3"/>
  <c r="ED4" i="3"/>
  <c r="EG4" i="3"/>
  <c r="H9" i="7"/>
  <c r="EN4" i="3"/>
  <c r="ER4" i="3"/>
  <c r="O9" i="7"/>
  <c r="EU4" i="3"/>
  <c r="T9" i="7"/>
  <c r="EZ4" i="3"/>
  <c r="FV4" i="3"/>
  <c r="N10" i="7"/>
  <c r="FZ4" i="3"/>
  <c r="R10" i="7"/>
  <c r="GS4" i="3"/>
  <c r="GW4" i="3"/>
  <c r="HA4" i="3"/>
  <c r="Q11" i="7"/>
  <c r="U11" i="7"/>
  <c r="HE4" i="3"/>
  <c r="W9" i="7"/>
  <c r="FC4" i="3"/>
  <c r="AA9" i="7"/>
  <c r="FG4" i="3"/>
  <c r="AE9" i="7"/>
  <c r="FK4" i="3"/>
  <c r="GG4" i="3"/>
  <c r="Y10" i="7"/>
  <c r="GK4" i="3"/>
  <c r="AC10" i="7"/>
  <c r="W11" i="7"/>
  <c r="HG4" i="3"/>
  <c r="AA11" i="7"/>
  <c r="HK4" i="3"/>
  <c r="AE11" i="7"/>
  <c r="HO4" i="3"/>
  <c r="K4" i="3"/>
  <c r="D4" i="3"/>
  <c r="GT4" i="3"/>
  <c r="FR4" i="3"/>
  <c r="EP4" i="3"/>
  <c r="DX4" i="3"/>
  <c r="DF4" i="3"/>
  <c r="CN4" i="3"/>
  <c r="BV4" i="3"/>
  <c r="BD4" i="3"/>
  <c r="AL4" i="3"/>
  <c r="GP4" i="3"/>
  <c r="B11" i="7"/>
  <c r="FN4" i="3"/>
  <c r="EL4" i="3"/>
  <c r="J27" i="4"/>
  <c r="J26" i="4"/>
  <c r="BR4" i="3"/>
  <c r="J28" i="4"/>
  <c r="J29" i="4"/>
  <c r="J25" i="4"/>
  <c r="J24" i="4"/>
  <c r="B10" i="7"/>
  <c r="B4" i="7"/>
  <c r="B7" i="7"/>
  <c r="B3" i="7"/>
  <c r="B6" i="7"/>
  <c r="B5" i="7"/>
  <c r="B9" i="7"/>
  <c r="B8" i="7"/>
  <c r="D10" i="7"/>
  <c r="D8" i="7"/>
  <c r="D9" i="7"/>
  <c r="FM4" i="3"/>
  <c r="EK4" i="3"/>
  <c r="D11" i="7"/>
  <c r="GO4" i="3"/>
  <c r="DS4" i="3"/>
  <c r="DA4" i="3"/>
  <c r="D7" i="7"/>
  <c r="C7" i="7"/>
  <c r="C11" i="7"/>
  <c r="C5" i="7"/>
  <c r="C6" i="7"/>
  <c r="C4" i="7"/>
  <c r="C8" i="7"/>
  <c r="C3" i="7"/>
  <c r="C9" i="7"/>
  <c r="C10" i="7"/>
  <c r="CI4" i="3"/>
  <c r="D6" i="7"/>
  <c r="D4" i="7"/>
  <c r="AY4" i="3"/>
  <c r="D3" i="7"/>
  <c r="AG4" i="3"/>
  <c r="BQ4" i="3"/>
  <c r="D5" i="7"/>
</calcChain>
</file>

<file path=xl/sharedStrings.xml><?xml version="1.0" encoding="utf-8"?>
<sst xmlns="http://schemas.openxmlformats.org/spreadsheetml/2006/main" count="1703" uniqueCount="1286">
  <si>
    <t>em@il :</t>
  </si>
  <si>
    <t>Trésorier</t>
  </si>
  <si>
    <t>Président</t>
  </si>
  <si>
    <t>Diplôme</t>
  </si>
  <si>
    <t>Samedi</t>
  </si>
  <si>
    <t>Vendredi</t>
  </si>
  <si>
    <t>Jeudi</t>
  </si>
  <si>
    <t>Mercredi</t>
  </si>
  <si>
    <t>Mardi</t>
  </si>
  <si>
    <t>Lundi</t>
  </si>
  <si>
    <t>Fait à :</t>
  </si>
  <si>
    <t>Port. :</t>
  </si>
  <si>
    <t>Cadre réserve à l'administration</t>
  </si>
  <si>
    <t>SAISON</t>
  </si>
  <si>
    <t>Association :</t>
  </si>
  <si>
    <t>Ville</t>
  </si>
  <si>
    <t>em@il 1 :</t>
  </si>
  <si>
    <t>em@il 2 :</t>
  </si>
  <si>
    <r>
      <t>La saison commence le 1</t>
    </r>
    <r>
      <rPr>
        <b/>
        <vertAlign val="superscript"/>
        <sz val="11"/>
        <rFont val="Arial"/>
        <family val="2"/>
      </rPr>
      <t>er</t>
    </r>
    <r>
      <rPr>
        <b/>
        <sz val="11"/>
        <rFont val="Arial"/>
        <family val="2"/>
      </rPr>
      <t xml:space="preserve"> septembre
et se termine le 31 août de l'année suivante</t>
    </r>
  </si>
  <si>
    <t>Créée le :</t>
  </si>
  <si>
    <t>N° d'agrément (si agrée) :</t>
  </si>
  <si>
    <t>Date d'obtention :</t>
  </si>
  <si>
    <t>NOM</t>
  </si>
  <si>
    <t>Prénom</t>
  </si>
  <si>
    <t>N° Affiliation club</t>
  </si>
  <si>
    <t>TARIF ANNUEL UNIQUE :</t>
  </si>
  <si>
    <t>Affiliation club :</t>
  </si>
  <si>
    <t>Mme</t>
  </si>
  <si>
    <t>Mr</t>
  </si>
  <si>
    <r>
      <t>Correspondant (courrier postal, mail et téléphonique)</t>
    </r>
    <r>
      <rPr>
        <b/>
        <sz val="11"/>
        <color indexed="30"/>
        <rFont val="Arial"/>
        <family val="2"/>
      </rPr>
      <t xml:space="preserve"> :</t>
    </r>
  </si>
  <si>
    <t>Adresse</t>
  </si>
  <si>
    <t>Mlle</t>
  </si>
  <si>
    <t>Né(e) le :</t>
  </si>
  <si>
    <t>Nationalité</t>
  </si>
  <si>
    <t>Nationalité :</t>
  </si>
  <si>
    <t xml:space="preserve">    1.1.1 TàiJí Quán</t>
  </si>
  <si>
    <t>2. Disciplines Affinitaires</t>
  </si>
  <si>
    <t xml:space="preserve">     1.1.2 Yì Quán</t>
  </si>
  <si>
    <t xml:space="preserve">    1.1.3 WǔDāng Quán</t>
  </si>
  <si>
    <t xml:space="preserve">    1.2.1 AnMo</t>
  </si>
  <si>
    <t xml:space="preserve">    1.2.2  QìGōng</t>
  </si>
  <si>
    <t xml:space="preserve">    1.3.1 TaoLu Moderne</t>
  </si>
  <si>
    <t xml:space="preserve">    1.3.2 TaoLu Traditionnel</t>
  </si>
  <si>
    <t xml:space="preserve">    1.3.3 SǎnShǒu</t>
  </si>
  <si>
    <t xml:space="preserve">    1.3.4 SănDă</t>
  </si>
  <si>
    <t xml:space="preserve">    1.3.5 SănDă Pro</t>
  </si>
  <si>
    <t xml:space="preserve">    1.3.6 Shuāi Jiāo</t>
  </si>
  <si>
    <t>N° Licence</t>
  </si>
  <si>
    <t>NON</t>
  </si>
  <si>
    <t>OUI</t>
  </si>
  <si>
    <t>WS</t>
  </si>
  <si>
    <t>NJ</t>
  </si>
  <si>
    <t>QJ</t>
  </si>
  <si>
    <t>WJ</t>
  </si>
  <si>
    <t>SK</t>
  </si>
  <si>
    <t>KE</t>
  </si>
  <si>
    <t>DA</t>
  </si>
  <si>
    <t>Présidente</t>
  </si>
  <si>
    <t>Vice Président</t>
  </si>
  <si>
    <t>Vice présidente</t>
  </si>
  <si>
    <t>Code</t>
  </si>
  <si>
    <t>Afghane</t>
  </si>
  <si>
    <t>AF</t>
  </si>
  <si>
    <t>Alandaise</t>
  </si>
  <si>
    <t>AX</t>
  </si>
  <si>
    <t>NC</t>
  </si>
  <si>
    <t>Albanaise</t>
  </si>
  <si>
    <t>AL</t>
  </si>
  <si>
    <t>Algérienne</t>
  </si>
  <si>
    <t>DZ</t>
  </si>
  <si>
    <t>Allemande</t>
  </si>
  <si>
    <t>DE</t>
  </si>
  <si>
    <t>Américaine</t>
  </si>
  <si>
    <t>US</t>
  </si>
  <si>
    <t>Andorienne</t>
  </si>
  <si>
    <t>AD</t>
  </si>
  <si>
    <t>Anglaise</t>
  </si>
  <si>
    <t>GB</t>
  </si>
  <si>
    <t>Angolienne</t>
  </si>
  <si>
    <t>AO</t>
  </si>
  <si>
    <t>Anguillanaise</t>
  </si>
  <si>
    <t>AI</t>
  </si>
  <si>
    <t>Antiguayenne et Barbudayenne</t>
  </si>
  <si>
    <t>AG</t>
  </si>
  <si>
    <t>Argentine</t>
  </si>
  <si>
    <t>AR</t>
  </si>
  <si>
    <t>Arménienne</t>
  </si>
  <si>
    <t>AM</t>
  </si>
  <si>
    <t>Arubaise</t>
  </si>
  <si>
    <t>AW</t>
  </si>
  <si>
    <t>Australienne</t>
  </si>
  <si>
    <t>AU</t>
  </si>
  <si>
    <t>Autrichienne</t>
  </si>
  <si>
    <t>AT</t>
  </si>
  <si>
    <t>Azerbaïdjanaise</t>
  </si>
  <si>
    <t>AZ</t>
  </si>
  <si>
    <t>Bahaméenne</t>
  </si>
  <si>
    <t>BS</t>
  </si>
  <si>
    <t>Bahreïnienne</t>
  </si>
  <si>
    <t>BH</t>
  </si>
  <si>
    <t>Bangladaise</t>
  </si>
  <si>
    <t>BD</t>
  </si>
  <si>
    <t>Barbadienne</t>
  </si>
  <si>
    <t>BB</t>
  </si>
  <si>
    <t>Belge</t>
  </si>
  <si>
    <t>BE</t>
  </si>
  <si>
    <t>Belizienne</t>
  </si>
  <si>
    <t>BZ</t>
  </si>
  <si>
    <t>Beninoise</t>
  </si>
  <si>
    <t>BJ</t>
  </si>
  <si>
    <t>Bhoutanaise</t>
  </si>
  <si>
    <t>BT</t>
  </si>
  <si>
    <t>Biélorusse</t>
  </si>
  <si>
    <t>BY</t>
  </si>
  <si>
    <t>Birmane</t>
  </si>
  <si>
    <t>MM</t>
  </si>
  <si>
    <t>Bissau-Guinéenne</t>
  </si>
  <si>
    <t>GW</t>
  </si>
  <si>
    <t>Bolivienne</t>
  </si>
  <si>
    <t>BO</t>
  </si>
  <si>
    <t>Bonaire, Saint-Eustache et Saba</t>
  </si>
  <si>
    <t>BQ</t>
  </si>
  <si>
    <t>Bosnienne</t>
  </si>
  <si>
    <t>BA</t>
  </si>
  <si>
    <t>Botswanaise</t>
  </si>
  <si>
    <t>BW</t>
  </si>
  <si>
    <t>Bouvet (Ile)</t>
  </si>
  <si>
    <t>BV</t>
  </si>
  <si>
    <t>Brésilienne</t>
  </si>
  <si>
    <t>BR</t>
  </si>
  <si>
    <t>Brunéienne</t>
  </si>
  <si>
    <t>BN</t>
  </si>
  <si>
    <t>Bulgare</t>
  </si>
  <si>
    <t>BG</t>
  </si>
  <si>
    <t>Burkinabé</t>
  </si>
  <si>
    <t>BF</t>
  </si>
  <si>
    <t>Burundaise</t>
  </si>
  <si>
    <t>BI</t>
  </si>
  <si>
    <t>Caïmanienne</t>
  </si>
  <si>
    <t>KY</t>
  </si>
  <si>
    <t>Cambodgienne</t>
  </si>
  <si>
    <t>KH</t>
  </si>
  <si>
    <t>Camerounaise</t>
  </si>
  <si>
    <t>CM</t>
  </si>
  <si>
    <t>Canadienne</t>
  </si>
  <si>
    <t>CA</t>
  </si>
  <si>
    <t>Cap-Verdienne</t>
  </si>
  <si>
    <t>CV</t>
  </si>
  <si>
    <t>Centrafricaine</t>
  </si>
  <si>
    <t>CF</t>
  </si>
  <si>
    <t>Chilienne</t>
  </si>
  <si>
    <t>CL</t>
  </si>
  <si>
    <t>Chinoise</t>
  </si>
  <si>
    <t>CN</t>
  </si>
  <si>
    <t>Christmas (Ile)</t>
  </si>
  <si>
    <t>CX</t>
  </si>
  <si>
    <t>Christophienne (Saint-Kitts-et-Nevis)</t>
  </si>
  <si>
    <t>KN</t>
  </si>
  <si>
    <t>Chypriote</t>
  </si>
  <si>
    <t>CY</t>
  </si>
  <si>
    <t>Cocos (Keeling - Iles)</t>
  </si>
  <si>
    <t>CC</t>
  </si>
  <si>
    <t>Colombienne</t>
  </si>
  <si>
    <t>CO</t>
  </si>
  <si>
    <t>Comorrienne</t>
  </si>
  <si>
    <t>KM</t>
  </si>
  <si>
    <t>Congolaise (RC)</t>
  </si>
  <si>
    <t>CG</t>
  </si>
  <si>
    <t>Congolaise (RDC)</t>
  </si>
  <si>
    <t>CD</t>
  </si>
  <si>
    <t>Cookienne</t>
  </si>
  <si>
    <t>CK</t>
  </si>
  <si>
    <t>Costaricienne</t>
  </si>
  <si>
    <t>CR</t>
  </si>
  <si>
    <t>Croate</t>
  </si>
  <si>
    <t>HR</t>
  </si>
  <si>
    <t>Cubaine</t>
  </si>
  <si>
    <t>CU</t>
  </si>
  <si>
    <t>Curacienne</t>
  </si>
  <si>
    <t>CW</t>
  </si>
  <si>
    <t>Danoise</t>
  </si>
  <si>
    <t>DK</t>
  </si>
  <si>
    <t>Djiboutienne</t>
  </si>
  <si>
    <t>DJ</t>
  </si>
  <si>
    <t>Dominicaine</t>
  </si>
  <si>
    <t>DO</t>
  </si>
  <si>
    <t>Dominiquaise</t>
  </si>
  <si>
    <t>DM</t>
  </si>
  <si>
    <t>Ecossaise</t>
  </si>
  <si>
    <t>Egyptienne</t>
  </si>
  <si>
    <t>EG</t>
  </si>
  <si>
    <t>Émirienne</t>
  </si>
  <si>
    <t>AE</t>
  </si>
  <si>
    <t>Équatoguinéenne</t>
  </si>
  <si>
    <t>GQ</t>
  </si>
  <si>
    <t>Équatorienne</t>
  </si>
  <si>
    <t>EC</t>
  </si>
  <si>
    <t>Erythréenne</t>
  </si>
  <si>
    <t>ER</t>
  </si>
  <si>
    <t>Espagnole</t>
  </si>
  <si>
    <t>ES</t>
  </si>
  <si>
    <t>Estonienne</t>
  </si>
  <si>
    <t>EE</t>
  </si>
  <si>
    <t>Est-timorais</t>
  </si>
  <si>
    <t>TL</t>
  </si>
  <si>
    <t>Ethiopienne</t>
  </si>
  <si>
    <t>ET</t>
  </si>
  <si>
    <t>Féringienne</t>
  </si>
  <si>
    <t>FO</t>
  </si>
  <si>
    <t>Fidjienne</t>
  </si>
  <si>
    <t>FJ</t>
  </si>
  <si>
    <t>Finlandaise</t>
  </si>
  <si>
    <t>FI</t>
  </si>
  <si>
    <t>Française</t>
  </si>
  <si>
    <t>FR</t>
  </si>
  <si>
    <t>Gabonaise</t>
  </si>
  <si>
    <t>GA</t>
  </si>
  <si>
    <t>Gambienne</t>
  </si>
  <si>
    <t>GM</t>
  </si>
  <si>
    <t>Georgie du Sud / Iles Sandwich du Sud</t>
  </si>
  <si>
    <t>GS</t>
  </si>
  <si>
    <t>Georgienne</t>
  </si>
  <si>
    <t>GE</t>
  </si>
  <si>
    <t>Ghanéenne</t>
  </si>
  <si>
    <t>GH</t>
  </si>
  <si>
    <t>Gibraltar</t>
  </si>
  <si>
    <t>GI</t>
  </si>
  <si>
    <t>Gilbertinne (Kiribati)</t>
  </si>
  <si>
    <t>KI</t>
  </si>
  <si>
    <t>Grecque</t>
  </si>
  <si>
    <t>GR</t>
  </si>
  <si>
    <t>Grenadienne</t>
  </si>
  <si>
    <t>GD</t>
  </si>
  <si>
    <t>Groenlandaise</t>
  </si>
  <si>
    <t>GL</t>
  </si>
  <si>
    <t>Guam</t>
  </si>
  <si>
    <t>GU</t>
  </si>
  <si>
    <t>Guatémaltèque</t>
  </si>
  <si>
    <t>GT</t>
  </si>
  <si>
    <t>Guernesey</t>
  </si>
  <si>
    <t>GG</t>
  </si>
  <si>
    <t>Guinéenne</t>
  </si>
  <si>
    <t>GN</t>
  </si>
  <si>
    <t>Guyanienne</t>
  </si>
  <si>
    <t>GY</t>
  </si>
  <si>
    <t>Haïtienne</t>
  </si>
  <si>
    <t>HT</t>
  </si>
  <si>
    <t>Hollandaise</t>
  </si>
  <si>
    <t>NL</t>
  </si>
  <si>
    <t>Hondurienne</t>
  </si>
  <si>
    <t>HN</t>
  </si>
  <si>
    <t>HongKongaise</t>
  </si>
  <si>
    <t>HK</t>
  </si>
  <si>
    <t>Hongroise</t>
  </si>
  <si>
    <t>HU</t>
  </si>
  <si>
    <t>Ile de Man</t>
  </si>
  <si>
    <t>IM</t>
  </si>
  <si>
    <t>Iles Malouines</t>
  </si>
  <si>
    <t>FK</t>
  </si>
  <si>
    <t>Iles Vierges Britaniques</t>
  </si>
  <si>
    <t>VG</t>
  </si>
  <si>
    <t>Iles Vierges des Etats-Unis</t>
  </si>
  <si>
    <t>VI</t>
  </si>
  <si>
    <t>Indienne</t>
  </si>
  <si>
    <t>IN</t>
  </si>
  <si>
    <t>Indonésienne</t>
  </si>
  <si>
    <t>ID</t>
  </si>
  <si>
    <t>Irakienne</t>
  </si>
  <si>
    <t>IQ</t>
  </si>
  <si>
    <t>Iranienne</t>
  </si>
  <si>
    <t>IR</t>
  </si>
  <si>
    <t>Irlandaise</t>
  </si>
  <si>
    <t>IE</t>
  </si>
  <si>
    <t>Islandaise</t>
  </si>
  <si>
    <t>IS</t>
  </si>
  <si>
    <t>Israëlienne</t>
  </si>
  <si>
    <t>IL</t>
  </si>
  <si>
    <t>Italienne</t>
  </si>
  <si>
    <t>IT</t>
  </si>
  <si>
    <t>Ivoirienne</t>
  </si>
  <si>
    <t>CI</t>
  </si>
  <si>
    <t>Jamaïcaine</t>
  </si>
  <si>
    <t>JM</t>
  </si>
  <si>
    <t>Japonaise</t>
  </si>
  <si>
    <t>JP</t>
  </si>
  <si>
    <t>Jersey</t>
  </si>
  <si>
    <t>JE</t>
  </si>
  <si>
    <t>Jordanienne</t>
  </si>
  <si>
    <t>JO</t>
  </si>
  <si>
    <t>Kazakh</t>
  </si>
  <si>
    <t>KZ</t>
  </si>
  <si>
    <t>Kényane</t>
  </si>
  <si>
    <t>Ke</t>
  </si>
  <si>
    <t>Kirghizes</t>
  </si>
  <si>
    <t>KG</t>
  </si>
  <si>
    <t>Koweitienne</t>
  </si>
  <si>
    <t>KW</t>
  </si>
  <si>
    <t>Laossienne</t>
  </si>
  <si>
    <t>LA</t>
  </si>
  <si>
    <t>Lettone</t>
  </si>
  <si>
    <t>LV</t>
  </si>
  <si>
    <t>Libanaise</t>
  </si>
  <si>
    <t>LB</t>
  </si>
  <si>
    <t>Libérienne</t>
  </si>
  <si>
    <t>LR</t>
  </si>
  <si>
    <t>Libyenne</t>
  </si>
  <si>
    <t>LY</t>
  </si>
  <si>
    <t>Liechtensteinoise</t>
  </si>
  <si>
    <t>LI</t>
  </si>
  <si>
    <t>Lituanienne</t>
  </si>
  <si>
    <t>LT</t>
  </si>
  <si>
    <t>Luciene (Sainte-Lucie)</t>
  </si>
  <si>
    <t>LC</t>
  </si>
  <si>
    <t>Luxembourgeoise</t>
  </si>
  <si>
    <t>LU</t>
  </si>
  <si>
    <t>Macanaise</t>
  </si>
  <si>
    <t>MO</t>
  </si>
  <si>
    <t>Macédonienne</t>
  </si>
  <si>
    <t>MK</t>
  </si>
  <si>
    <t>Malaisienne</t>
  </si>
  <si>
    <t>MY</t>
  </si>
  <si>
    <t>Malawite</t>
  </si>
  <si>
    <t>MW</t>
  </si>
  <si>
    <t>Maldivienne</t>
  </si>
  <si>
    <t>MV</t>
  </si>
  <si>
    <t>Malgache</t>
  </si>
  <si>
    <t>MG</t>
  </si>
  <si>
    <t>Malienne</t>
  </si>
  <si>
    <t>ML</t>
  </si>
  <si>
    <t>Maltaise</t>
  </si>
  <si>
    <t>MT</t>
  </si>
  <si>
    <t>Mariannes du Nord (Iles)</t>
  </si>
  <si>
    <t>MP</t>
  </si>
  <si>
    <t>Marocaine</t>
  </si>
  <si>
    <t>MA</t>
  </si>
  <si>
    <t>Marshallaise</t>
  </si>
  <si>
    <t>MH</t>
  </si>
  <si>
    <t>Mauricienne</t>
  </si>
  <si>
    <t>MU</t>
  </si>
  <si>
    <t>Mauritanienne</t>
  </si>
  <si>
    <t>MR</t>
  </si>
  <si>
    <t>Mexicaine</t>
  </si>
  <si>
    <t>MX</t>
  </si>
  <si>
    <t>Micronésienne</t>
  </si>
  <si>
    <t>FM</t>
  </si>
  <si>
    <t>Moldave</t>
  </si>
  <si>
    <t>MD</t>
  </si>
  <si>
    <t>Monegasque</t>
  </si>
  <si>
    <t>MC</t>
  </si>
  <si>
    <t>mongole</t>
  </si>
  <si>
    <t>MN</t>
  </si>
  <si>
    <t>Monténégrine</t>
  </si>
  <si>
    <t>ME</t>
  </si>
  <si>
    <t>Montserrat</t>
  </si>
  <si>
    <t>MS</t>
  </si>
  <si>
    <t>Mosotho (Lesotho)</t>
  </si>
  <si>
    <t>LS</t>
  </si>
  <si>
    <t>Mozambicaine</t>
  </si>
  <si>
    <t>MZ</t>
  </si>
  <si>
    <t>Namibienne</t>
  </si>
  <si>
    <t>NA</t>
  </si>
  <si>
    <t>Nauruane</t>
  </si>
  <si>
    <t>NR</t>
  </si>
  <si>
    <t>Néo-Zélandaise</t>
  </si>
  <si>
    <t>NZ</t>
  </si>
  <si>
    <t>Népalaise</t>
  </si>
  <si>
    <t>NP</t>
  </si>
  <si>
    <t>Nicaraguayenne</t>
  </si>
  <si>
    <t>NI</t>
  </si>
  <si>
    <t>Nigériane</t>
  </si>
  <si>
    <t>NG</t>
  </si>
  <si>
    <t>Nigérienne</t>
  </si>
  <si>
    <t>NE</t>
  </si>
  <si>
    <t>Niuéenne</t>
  </si>
  <si>
    <t>NU</t>
  </si>
  <si>
    <t>Nord Coréenne</t>
  </si>
  <si>
    <t>KP</t>
  </si>
  <si>
    <t>Norfolk (Ile)</t>
  </si>
  <si>
    <t>NF</t>
  </si>
  <si>
    <t>Norvegienne</t>
  </si>
  <si>
    <t>NO</t>
  </si>
  <si>
    <t>Ocean Indien (Territ. Britan. De l')</t>
  </si>
  <si>
    <t>IO</t>
  </si>
  <si>
    <t>Omanaise</t>
  </si>
  <si>
    <t>OM</t>
  </si>
  <si>
    <t>Ougandaise</t>
  </si>
  <si>
    <t>UG</t>
  </si>
  <si>
    <t>Ouzbek</t>
  </si>
  <si>
    <t>UZ</t>
  </si>
  <si>
    <t>Pakistanaise</t>
  </si>
  <si>
    <t>PK</t>
  </si>
  <si>
    <t>Palestinienne</t>
  </si>
  <si>
    <t>PS</t>
  </si>
  <si>
    <t>paluane</t>
  </si>
  <si>
    <t>PW</t>
  </si>
  <si>
    <t>Panaméenne</t>
  </si>
  <si>
    <t>PA</t>
  </si>
  <si>
    <t>Papouasienne</t>
  </si>
  <si>
    <t>PG</t>
  </si>
  <si>
    <t>Paraguayenne</t>
  </si>
  <si>
    <t>PY</t>
  </si>
  <si>
    <t>Péruvienne</t>
  </si>
  <si>
    <t>PE</t>
  </si>
  <si>
    <t>Philippine</t>
  </si>
  <si>
    <t>PH</t>
  </si>
  <si>
    <t>Pitcairn</t>
  </si>
  <si>
    <t>PN</t>
  </si>
  <si>
    <t>Polonaise</t>
  </si>
  <si>
    <t>PL</t>
  </si>
  <si>
    <t>Porto Rico</t>
  </si>
  <si>
    <t>PR</t>
  </si>
  <si>
    <t>Portugaise</t>
  </si>
  <si>
    <t>PT</t>
  </si>
  <si>
    <t>Qatari</t>
  </si>
  <si>
    <t>QA</t>
  </si>
  <si>
    <t>Roumaine</t>
  </si>
  <si>
    <t>RO</t>
  </si>
  <si>
    <t>Russe</t>
  </si>
  <si>
    <t>RU</t>
  </si>
  <si>
    <t>Rwandaise</t>
  </si>
  <si>
    <t>RW</t>
  </si>
  <si>
    <t>Sahara Occidental</t>
  </si>
  <si>
    <t>EH</t>
  </si>
  <si>
    <t>Sainte-Hélène, Ascension et Tristan da Cunha</t>
  </si>
  <si>
    <t>SH</t>
  </si>
  <si>
    <t>Saint-Martin</t>
  </si>
  <si>
    <t>SM</t>
  </si>
  <si>
    <t>Saint-Martin (Partie Hollandaise)</t>
  </si>
  <si>
    <t>SX</t>
  </si>
  <si>
    <t>Salomonaise</t>
  </si>
  <si>
    <t>SB</t>
  </si>
  <si>
    <t>Salvadorienne</t>
  </si>
  <si>
    <t>SV</t>
  </si>
  <si>
    <t>Samoane</t>
  </si>
  <si>
    <t>Santoméenne</t>
  </si>
  <si>
    <t>ST</t>
  </si>
  <si>
    <t>Saoma Américaines</t>
  </si>
  <si>
    <t>AS</t>
  </si>
  <si>
    <t>Saoudienne</t>
  </si>
  <si>
    <t>SA</t>
  </si>
  <si>
    <t>Sénégalaise</t>
  </si>
  <si>
    <t>SN</t>
  </si>
  <si>
    <t>Serbe</t>
  </si>
  <si>
    <t>RS</t>
  </si>
  <si>
    <t>Seychelloise</t>
  </si>
  <si>
    <t>SC</t>
  </si>
  <si>
    <t>Sierraléonaise</t>
  </si>
  <si>
    <t>SL</t>
  </si>
  <si>
    <t>Singapourienne</t>
  </si>
  <si>
    <t>SG</t>
  </si>
  <si>
    <t>Slovaque</t>
  </si>
  <si>
    <t>Slovène</t>
  </si>
  <si>
    <t>SI</t>
  </si>
  <si>
    <t>Somalienne</t>
  </si>
  <si>
    <t>SO</t>
  </si>
  <si>
    <t>Soudanaise</t>
  </si>
  <si>
    <t>SD</t>
  </si>
  <si>
    <t>Sri Lankaise</t>
  </si>
  <si>
    <t>LK</t>
  </si>
  <si>
    <t>Sud Africaine</t>
  </si>
  <si>
    <t>ZA</t>
  </si>
  <si>
    <t>Sud Coréenne</t>
  </si>
  <si>
    <t>KR</t>
  </si>
  <si>
    <t>Suedoise</t>
  </si>
  <si>
    <t>SE</t>
  </si>
  <si>
    <t>Suisse</t>
  </si>
  <si>
    <t>CH</t>
  </si>
  <si>
    <t>Surinamaise</t>
  </si>
  <si>
    <t>SR</t>
  </si>
  <si>
    <t>Svalard et Ile Jan MAYEN</t>
  </si>
  <si>
    <t>SJ</t>
  </si>
  <si>
    <t>Swazie</t>
  </si>
  <si>
    <t>SZ</t>
  </si>
  <si>
    <t>Tadjik</t>
  </si>
  <si>
    <t>TJ</t>
  </si>
  <si>
    <t>Taiwanaise</t>
  </si>
  <si>
    <t>TW</t>
  </si>
  <si>
    <t>Tanzanienne</t>
  </si>
  <si>
    <t>TZ</t>
  </si>
  <si>
    <t>Tchadienne</t>
  </si>
  <si>
    <t>TD</t>
  </si>
  <si>
    <t>Tchèque</t>
  </si>
  <si>
    <t>CZ</t>
  </si>
  <si>
    <t>Thaïlandaise</t>
  </si>
  <si>
    <t>TH</t>
  </si>
  <si>
    <t>Togolaise</t>
  </si>
  <si>
    <t>TG</t>
  </si>
  <si>
    <t>Tokelau (Nelle Zélande)</t>
  </si>
  <si>
    <t>TK</t>
  </si>
  <si>
    <t>Tongienne</t>
  </si>
  <si>
    <t>TO</t>
  </si>
  <si>
    <t>Trinidadienne</t>
  </si>
  <si>
    <t>TT</t>
  </si>
  <si>
    <t>Tunisienne</t>
  </si>
  <si>
    <t>TN</t>
  </si>
  <si>
    <t>Turc</t>
  </si>
  <si>
    <t>TR</t>
  </si>
  <si>
    <t>Turkmène</t>
  </si>
  <si>
    <t>TM</t>
  </si>
  <si>
    <t>Turks et Caiques (Iles)</t>
  </si>
  <si>
    <t>TC</t>
  </si>
  <si>
    <t>Tuvaluane</t>
  </si>
  <si>
    <t>TV</t>
  </si>
  <si>
    <t>Ukrainienne</t>
  </si>
  <si>
    <t>UA</t>
  </si>
  <si>
    <t>Uruguayenne</t>
  </si>
  <si>
    <t>UY</t>
  </si>
  <si>
    <t>Vanuataise</t>
  </si>
  <si>
    <t>VU</t>
  </si>
  <si>
    <t>Vaticane</t>
  </si>
  <si>
    <t>VA</t>
  </si>
  <si>
    <t>Vénézuélienne</t>
  </si>
  <si>
    <t>VE</t>
  </si>
  <si>
    <t>Vietnamienne</t>
  </si>
  <si>
    <t>VN</t>
  </si>
  <si>
    <t>Vincentaise (Saint-Vincent-et-Les-Grenadines)</t>
  </si>
  <si>
    <t>VC</t>
  </si>
  <si>
    <t>Yéménite</t>
  </si>
  <si>
    <t>YE</t>
  </si>
  <si>
    <t>Zambienne</t>
  </si>
  <si>
    <t>ZM</t>
  </si>
  <si>
    <t>Zimbabwéenne</t>
  </si>
  <si>
    <t>ZW</t>
  </si>
  <si>
    <t>Guadeloupéenne (France)</t>
  </si>
  <si>
    <t>GP</t>
  </si>
  <si>
    <t>Guyane Française (France)</t>
  </si>
  <si>
    <t>GF</t>
  </si>
  <si>
    <t>Mahoraise (Mayotte - France)</t>
  </si>
  <si>
    <t>YT</t>
  </si>
  <si>
    <t>Martiniquaise (France)</t>
  </si>
  <si>
    <t>MQ</t>
  </si>
  <si>
    <t>Néo-Caledonienne (France)</t>
  </si>
  <si>
    <t>Polynésie Française (France)</t>
  </si>
  <si>
    <t>PF</t>
  </si>
  <si>
    <t>Réunionnaise (France)</t>
  </si>
  <si>
    <t>RE</t>
  </si>
  <si>
    <t>Saint-Barthélémy (France)</t>
  </si>
  <si>
    <t>BL</t>
  </si>
  <si>
    <t>Saint-Martin (Partie Française - France)</t>
  </si>
  <si>
    <t>MF</t>
  </si>
  <si>
    <t>Saint-Pierre-et-Miquelon (France)</t>
  </si>
  <si>
    <t>PM</t>
  </si>
  <si>
    <t>Terres Australes Françaises (France)</t>
  </si>
  <si>
    <t>TF</t>
  </si>
  <si>
    <t>Wallis et Futuna (France)</t>
  </si>
  <si>
    <t>WF</t>
  </si>
  <si>
    <t>Trésorière</t>
  </si>
  <si>
    <t>Trésorier Adjoint</t>
  </si>
  <si>
    <t>Trésorière Adjoint</t>
  </si>
  <si>
    <t>Secrétaire Général</t>
  </si>
  <si>
    <t>Secrétaire Général Adjoint</t>
  </si>
  <si>
    <t>FORMULAIRE D'AFFILIATION D'ASSOCIATION
A RETOURNER A LA FEDERATION</t>
  </si>
  <si>
    <r>
      <t>DOCUMENTS A FOURNIR
POUR LA 1</t>
    </r>
    <r>
      <rPr>
        <b/>
        <vertAlign val="superscript"/>
        <sz val="14"/>
        <color rgb="FFFF0000"/>
        <rFont val="Calibri"/>
        <family val="2"/>
        <scheme val="minor"/>
      </rPr>
      <t>ère</t>
    </r>
    <r>
      <rPr>
        <b/>
        <sz val="14"/>
        <color rgb="FFFF0000"/>
        <rFont val="Calibri"/>
        <family val="2"/>
        <scheme val="minor"/>
      </rPr>
      <t xml:space="preserve"> AFFILIATION :</t>
    </r>
  </si>
  <si>
    <t>SOIT :</t>
  </si>
  <si>
    <t>Licence fédérale :</t>
  </si>
  <si>
    <t>+</t>
  </si>
  <si>
    <t>x</t>
  </si>
  <si>
    <t>TOTAL A PAYER :</t>
  </si>
  <si>
    <t xml:space="preserve"> </t>
  </si>
  <si>
    <r>
      <rPr>
        <b/>
        <u/>
        <sz val="11"/>
        <color rgb="FFFF0000"/>
        <rFont val="Calibri"/>
        <family val="2"/>
        <scheme val="minor"/>
      </rPr>
      <t>IMPORTANT</t>
    </r>
    <r>
      <rPr>
        <b/>
        <sz val="11"/>
        <color rgb="FFFF0000"/>
        <rFont val="Calibri"/>
        <family val="2"/>
        <scheme val="minor"/>
      </rPr>
      <t xml:space="preserve"> :
Tous les membres du bureau du comité doivent être licenciés auprès de la FWDA et doivent demander leur licence fédérale conjointement à la demande d'adhésion de l'association.</t>
    </r>
  </si>
  <si>
    <r>
      <t>L'Equipe Pédagogique de l'association</t>
    </r>
    <r>
      <rPr>
        <b/>
        <sz val="11"/>
        <color indexed="30"/>
        <rFont val="Arial"/>
        <family val="2"/>
      </rPr>
      <t xml:space="preserve"> :</t>
    </r>
  </si>
  <si>
    <t>Directeur Technique</t>
  </si>
  <si>
    <t>Directrice Technique</t>
  </si>
  <si>
    <t>Enseignante</t>
  </si>
  <si>
    <t>Enseignante Principale</t>
  </si>
  <si>
    <t>Enseignant Principal</t>
  </si>
  <si>
    <t>Date</t>
  </si>
  <si>
    <t>Spécialité</t>
  </si>
  <si>
    <t>Enseignant</t>
  </si>
  <si>
    <t>Assistant</t>
  </si>
  <si>
    <t>Assistante</t>
  </si>
  <si>
    <t>NE NOTER QUE LE DIPLÔME LE PLUS IMPORTANT SAUF EN CAS DE SPECIALITES DIFFERENTES</t>
  </si>
  <si>
    <t>Autre</t>
  </si>
  <si>
    <t xml:space="preserve">  1.4 DEJEPS</t>
  </si>
  <si>
    <t xml:space="preserve">  1.5 DESJEPS</t>
  </si>
  <si>
    <t xml:space="preserve">  1.6 STAPS</t>
  </si>
  <si>
    <t>2. Fédéral</t>
  </si>
  <si>
    <t>1. Etat</t>
  </si>
  <si>
    <t>3. Autre</t>
  </si>
  <si>
    <t xml:space="preserve">  1.1 BEES1</t>
  </si>
  <si>
    <t xml:space="preserve">  1.2 BEES2</t>
  </si>
  <si>
    <t xml:space="preserve">  1.3 CQP</t>
  </si>
  <si>
    <t xml:space="preserve">  2.2 Shorinji Kenpo</t>
  </si>
  <si>
    <t xml:space="preserve">  2.3 Kali Escrima</t>
  </si>
  <si>
    <t xml:space="preserve">  2.1 Calligraphie Chinoise</t>
  </si>
  <si>
    <t>Société Générale</t>
  </si>
  <si>
    <t>Commerzbank Warrants</t>
  </si>
  <si>
    <t>Banque :</t>
  </si>
  <si>
    <t>Banque</t>
  </si>
  <si>
    <t>Axa Banque</t>
  </si>
  <si>
    <t>Banque de Bretagne</t>
  </si>
  <si>
    <t>Banque Populaire</t>
  </si>
  <si>
    <t>Banque Rothschild</t>
  </si>
  <si>
    <t>Barclays Banque</t>
  </si>
  <si>
    <t>BFM</t>
  </si>
  <si>
    <t>BNP PARIBAS</t>
  </si>
  <si>
    <t>Caisse d'Epargne</t>
  </si>
  <si>
    <t>CETELEM</t>
  </si>
  <si>
    <t>CIC</t>
  </si>
  <si>
    <t>Cortal Consors</t>
  </si>
  <si>
    <t>Crédit Agricole</t>
  </si>
  <si>
    <t>Crédit du Nord</t>
  </si>
  <si>
    <t>Crédit Mutuel</t>
  </si>
  <si>
    <t>Fortis Banque</t>
  </si>
  <si>
    <t>Groupama Banque</t>
  </si>
  <si>
    <t>HSBC</t>
  </si>
  <si>
    <t>ING Direct</t>
  </si>
  <si>
    <t>La Banque Postale</t>
  </si>
  <si>
    <t>LCL</t>
  </si>
  <si>
    <t>Lloyd Bank</t>
  </si>
  <si>
    <t>Natixis Banque</t>
  </si>
  <si>
    <t>SOFINCO</t>
  </si>
  <si>
    <t>Swisslife Banque</t>
  </si>
  <si>
    <t>1ère Affiliation</t>
  </si>
  <si>
    <t>Année de
1ère affiliation :</t>
  </si>
  <si>
    <t>Réaffiliation</t>
  </si>
  <si>
    <t>1. Wushu (Général)</t>
  </si>
  <si>
    <t xml:space="preserve">  1.1 NèiJiā (Général)</t>
  </si>
  <si>
    <t xml:space="preserve">  1.2 QìJiā (Général)</t>
  </si>
  <si>
    <t xml:space="preserve">  1.3 WàiJiā (Général)</t>
  </si>
  <si>
    <r>
      <t>Dicipline(s) et Lieu(x) d'entrainement</t>
    </r>
    <r>
      <rPr>
        <b/>
        <sz val="11"/>
        <color indexed="30"/>
        <rFont val="Arial"/>
        <family val="2"/>
      </rPr>
      <t xml:space="preserve"> :</t>
    </r>
  </si>
  <si>
    <t>Gymnase 1 (G1)</t>
  </si>
  <si>
    <t>Gymnase 2 (G2)</t>
  </si>
  <si>
    <t>Gymnase 3 (G3)</t>
  </si>
  <si>
    <t>Les Lieux d'Entraînement</t>
  </si>
  <si>
    <t>Lieu</t>
  </si>
  <si>
    <t>Discipline</t>
  </si>
  <si>
    <t>Population</t>
  </si>
  <si>
    <t>Horaires et Jours d'Entraînement</t>
  </si>
  <si>
    <t>Enfants</t>
  </si>
  <si>
    <t>Etudiants</t>
  </si>
  <si>
    <t>Adultes</t>
  </si>
  <si>
    <t>Vétérans</t>
  </si>
  <si>
    <t>G1</t>
  </si>
  <si>
    <t>G2</t>
  </si>
  <si>
    <t>G3</t>
  </si>
  <si>
    <t>Signature du :</t>
  </si>
  <si>
    <t>Tampon de l'association</t>
  </si>
  <si>
    <t>Nbre licences :</t>
  </si>
  <si>
    <t>Option RCMS Club :</t>
  </si>
  <si>
    <t xml:space="preserve">Par chèque n° </t>
  </si>
  <si>
    <t>du :</t>
  </si>
  <si>
    <t>2015-2016</t>
  </si>
  <si>
    <t>/</t>
  </si>
  <si>
    <t>Quel est le nom de mon chat ?</t>
  </si>
  <si>
    <t>Rapetou</t>
  </si>
  <si>
    <r>
      <rPr>
        <b/>
        <u/>
        <sz val="10"/>
        <color rgb="FFFF0000"/>
        <rFont val="Calibri"/>
        <family val="2"/>
        <scheme val="minor"/>
      </rPr>
      <t>IMPORTANT</t>
    </r>
    <r>
      <rPr>
        <b/>
        <sz val="10"/>
        <color rgb="FFFF0000"/>
        <rFont val="Calibri"/>
        <family val="2"/>
        <scheme val="minor"/>
      </rPr>
      <t xml:space="preserve"> :
Les enseignants sans aucun diplôme devront s'engager par écrit, joint au présent dossier, à passer le DMF dans les deux années qui suivent la première affiliation de l'association.</t>
    </r>
  </si>
  <si>
    <r>
      <t xml:space="preserve">La demande d'affiliation dument remplie, signée et tamponnée par le président de l'association ou par un membre du bureau directeur, le cas échéant.
La photocopie des statuts.
La photocopie du récépissé de la préfécture , ou la photocopie de la publication au J.O.
La liste des membre du bureau directeur et de l'équipe pédagogique.
Photocopie du diplôme des enseignants.
</t>
    </r>
    <r>
      <rPr>
        <b/>
        <u/>
        <sz val="8"/>
        <color rgb="FFFF0000"/>
        <rFont val="Calibri"/>
        <family val="2"/>
        <scheme val="minor"/>
      </rPr>
      <t>Attention</t>
    </r>
    <r>
      <rPr>
        <b/>
        <sz val="8"/>
        <color rgb="FFFF0000"/>
        <rFont val="Calibri"/>
        <family val="2"/>
        <scheme val="minor"/>
      </rPr>
      <t xml:space="preserve"> : Si aucun d'entre eux n'a de diplôme, joignez alors une lettre d'engagement à passer le DMF dans les 2 ans suivant la première affiliation.</t>
    </r>
    <r>
      <rPr>
        <sz val="8"/>
        <color theme="1"/>
        <rFont val="Calibri"/>
        <family val="2"/>
        <scheme val="minor"/>
      </rPr>
      <t xml:space="preserve">
Le chèque de l'association comprenant l'affiliation club et les demandes de licences pour tous les membres du bureau du comité.</t>
    </r>
  </si>
  <si>
    <t>1. 
2.
3.
4.
5.
6.</t>
  </si>
  <si>
    <t>Signature de la :</t>
  </si>
  <si>
    <t>1ère Affiliation / Réaffiliation *</t>
  </si>
  <si>
    <t>*</t>
  </si>
  <si>
    <t>Secrétaire Générale</t>
  </si>
  <si>
    <t>Secrétaire Générale Adjoint</t>
  </si>
  <si>
    <t>Saison</t>
  </si>
  <si>
    <t>2016-2017</t>
  </si>
  <si>
    <t>2017-2018</t>
  </si>
  <si>
    <t>Affil. Club</t>
  </si>
  <si>
    <t>Licence</t>
  </si>
  <si>
    <t>Assu RCMS</t>
  </si>
  <si>
    <t>2018-2019</t>
  </si>
  <si>
    <t>2019-2020</t>
  </si>
  <si>
    <t>2020-2021</t>
  </si>
  <si>
    <t>2021-2022</t>
  </si>
  <si>
    <t>2022-2023</t>
  </si>
  <si>
    <t>Format papier : Rayer  la mention inutile</t>
  </si>
  <si>
    <t>NOM CLUB</t>
  </si>
  <si>
    <t>SIGLE</t>
  </si>
  <si>
    <t>Code P</t>
  </si>
  <si>
    <t>Tél</t>
  </si>
  <si>
    <t>Port</t>
  </si>
  <si>
    <t>Fax</t>
  </si>
  <si>
    <t>email 1</t>
  </si>
  <si>
    <t>email 2</t>
  </si>
  <si>
    <t>site internet</t>
  </si>
  <si>
    <t>Facebook</t>
  </si>
  <si>
    <t>Sexe</t>
  </si>
  <si>
    <t>Adresse courrier</t>
  </si>
  <si>
    <t>Correspondant (courrier postal, mail et téléphonique) :</t>
  </si>
  <si>
    <t>SIEGE SOCIAL :</t>
  </si>
  <si>
    <t>IDENTITE CLUB :</t>
  </si>
  <si>
    <t>Né(e) le</t>
  </si>
  <si>
    <t>Nation.</t>
  </si>
  <si>
    <t>email</t>
  </si>
  <si>
    <t>Activité 1</t>
  </si>
  <si>
    <t>Activité 2</t>
  </si>
  <si>
    <t>Activité 3</t>
  </si>
  <si>
    <t>Activité 4</t>
  </si>
  <si>
    <t>Créée le</t>
  </si>
  <si>
    <t>Préfecture</t>
  </si>
  <si>
    <t>N° Agrément</t>
  </si>
  <si>
    <t>1ère affil.</t>
  </si>
  <si>
    <t>Réaffil.</t>
  </si>
  <si>
    <t>N° Affil. Club</t>
  </si>
  <si>
    <t>Diplôme 1</t>
  </si>
  <si>
    <t>Origine diplôme</t>
  </si>
  <si>
    <t>N° dplôme</t>
  </si>
  <si>
    <t>Diplôme 2</t>
  </si>
  <si>
    <t>NOM Gymnase 1</t>
  </si>
  <si>
    <t>adresse G1</t>
  </si>
  <si>
    <t>NOM Gymnase 2</t>
  </si>
  <si>
    <t>adresse G2</t>
  </si>
  <si>
    <t>NOM Gymnase 3</t>
  </si>
  <si>
    <t>adresse G3</t>
  </si>
  <si>
    <t>adresse</t>
  </si>
  <si>
    <t>Tél.</t>
  </si>
  <si>
    <t>Port.</t>
  </si>
  <si>
    <t>N° de licence</t>
  </si>
  <si>
    <t/>
  </si>
  <si>
    <t>Mdp Classeur = Rapetou
Mdp feuille = Rapetou</t>
  </si>
  <si>
    <t>Je souscris à l'assurance "Option RCMS club" proposé à :</t>
  </si>
  <si>
    <t>REGIONS</t>
  </si>
  <si>
    <t>Départements</t>
  </si>
  <si>
    <t>Ain</t>
  </si>
  <si>
    <t>Aisne</t>
  </si>
  <si>
    <t>Allier</t>
  </si>
  <si>
    <t>Alpes de Haute Provence</t>
  </si>
  <si>
    <t>Bretagne</t>
  </si>
  <si>
    <t>Hautes Alpes</t>
  </si>
  <si>
    <t>Centre</t>
  </si>
  <si>
    <t>Alpes Maritimes</t>
  </si>
  <si>
    <t>Corse</t>
  </si>
  <si>
    <t>Ardèche</t>
  </si>
  <si>
    <t>Ile de France</t>
  </si>
  <si>
    <t>IDF</t>
  </si>
  <si>
    <t>Ardennes</t>
  </si>
  <si>
    <t>Ariège</t>
  </si>
  <si>
    <t>Aube</t>
  </si>
  <si>
    <t>Aude</t>
  </si>
  <si>
    <t>Aveyron</t>
  </si>
  <si>
    <t>Bouches du Rhône</t>
  </si>
  <si>
    <t>Calvados</t>
  </si>
  <si>
    <t>Cantal</t>
  </si>
  <si>
    <t>Charente</t>
  </si>
  <si>
    <t>Charente Maritimes</t>
  </si>
  <si>
    <t>Cher</t>
  </si>
  <si>
    <t>Corrèze</t>
  </si>
  <si>
    <t>Corse du Sud</t>
  </si>
  <si>
    <t>2A</t>
  </si>
  <si>
    <t>Haute Corse</t>
  </si>
  <si>
    <t>2B</t>
  </si>
  <si>
    <t>Côtes d'Armor</t>
  </si>
  <si>
    <t>Creuse</t>
  </si>
  <si>
    <t>Dordogne</t>
  </si>
  <si>
    <t>Doubs</t>
  </si>
  <si>
    <t>Drôme</t>
  </si>
  <si>
    <t>Eure</t>
  </si>
  <si>
    <t>Eure et Loir</t>
  </si>
  <si>
    <t>Finistère</t>
  </si>
  <si>
    <t>Gard</t>
  </si>
  <si>
    <t>Haute Garonne</t>
  </si>
  <si>
    <t>Gers</t>
  </si>
  <si>
    <t>Gironde</t>
  </si>
  <si>
    <t>Hérault</t>
  </si>
  <si>
    <t>Ille et Vilaine</t>
  </si>
  <si>
    <t>Indre</t>
  </si>
  <si>
    <t>Indre et Loire</t>
  </si>
  <si>
    <t>Isère</t>
  </si>
  <si>
    <t>Jura</t>
  </si>
  <si>
    <t>Landes</t>
  </si>
  <si>
    <t>Loir et Cher</t>
  </si>
  <si>
    <t>Loire</t>
  </si>
  <si>
    <t>Haute Loire</t>
  </si>
  <si>
    <t>Loire Atlantique</t>
  </si>
  <si>
    <t>Loiret</t>
  </si>
  <si>
    <t>Lot</t>
  </si>
  <si>
    <t>Lot et Garonne</t>
  </si>
  <si>
    <t>Lozère</t>
  </si>
  <si>
    <t>Maine et Loire</t>
  </si>
  <si>
    <t>Manche</t>
  </si>
  <si>
    <t>Marne</t>
  </si>
  <si>
    <t>Haute Marne</t>
  </si>
  <si>
    <t>Mayenne</t>
  </si>
  <si>
    <t>Meurthe et Moselle</t>
  </si>
  <si>
    <t>Meuse</t>
  </si>
  <si>
    <t>Morbihan</t>
  </si>
  <si>
    <t>Moselle</t>
  </si>
  <si>
    <t>Nièvre</t>
  </si>
  <si>
    <t>Nord</t>
  </si>
  <si>
    <t>Oise</t>
  </si>
  <si>
    <t>Orne</t>
  </si>
  <si>
    <t>Pas de Calais</t>
  </si>
  <si>
    <t>Puy de Dôme</t>
  </si>
  <si>
    <t>Pyrénées-Atlantiques</t>
  </si>
  <si>
    <t>Hautes Pyrénées</t>
  </si>
  <si>
    <t>Pyrénées Orientales</t>
  </si>
  <si>
    <t>Bas Rhin</t>
  </si>
  <si>
    <t>Haut Rhin</t>
  </si>
  <si>
    <t>Rhône</t>
  </si>
  <si>
    <t>Haute Saône</t>
  </si>
  <si>
    <t>Saône et Loire</t>
  </si>
  <si>
    <t>Sarthe</t>
  </si>
  <si>
    <t>Savoie</t>
  </si>
  <si>
    <t>Haute Savoie</t>
  </si>
  <si>
    <t>Paris</t>
  </si>
  <si>
    <t>Seine Maritime</t>
  </si>
  <si>
    <t>Seine et Marne</t>
  </si>
  <si>
    <t>Yvelines</t>
  </si>
  <si>
    <t>Deux Sèvres</t>
  </si>
  <si>
    <t>Somme</t>
  </si>
  <si>
    <t>Tarn</t>
  </si>
  <si>
    <t>Tarn et Garonne</t>
  </si>
  <si>
    <t>Var</t>
  </si>
  <si>
    <t>Vaucluse</t>
  </si>
  <si>
    <t>Vendée</t>
  </si>
  <si>
    <t>Vienne</t>
  </si>
  <si>
    <t>Haute Vienne</t>
  </si>
  <si>
    <t>Vosges</t>
  </si>
  <si>
    <t>Yonne</t>
  </si>
  <si>
    <t>Territoire de Belfort</t>
  </si>
  <si>
    <t>Essone</t>
  </si>
  <si>
    <t>Hauts de Seine</t>
  </si>
  <si>
    <t>Seine Sanit-Denis</t>
  </si>
  <si>
    <t>Val de Marne</t>
  </si>
  <si>
    <t>Val d'Oise</t>
  </si>
  <si>
    <t>Guadeloupe</t>
  </si>
  <si>
    <t>Martinique</t>
  </si>
  <si>
    <t>Guyane</t>
  </si>
  <si>
    <t>La Réunion</t>
  </si>
  <si>
    <t>Saint-Pierre et Miquelon</t>
  </si>
  <si>
    <t>Mayotte</t>
  </si>
  <si>
    <t>Saint-Barthélemy</t>
  </si>
  <si>
    <t>Terres Australes</t>
  </si>
  <si>
    <t>Wallis et Futuna</t>
  </si>
  <si>
    <t>Polynésie Française</t>
  </si>
  <si>
    <t>Nouvelle Calédonie</t>
  </si>
  <si>
    <t>Ile de Clipperton</t>
  </si>
  <si>
    <t>Alsace</t>
  </si>
  <si>
    <t>ALS</t>
  </si>
  <si>
    <t>Aquitaine</t>
  </si>
  <si>
    <t>AQU</t>
  </si>
  <si>
    <t>Auvergne</t>
  </si>
  <si>
    <t>AUV</t>
  </si>
  <si>
    <t>Basse Normandie</t>
  </si>
  <si>
    <t>BNO</t>
  </si>
  <si>
    <t>Bourgogne</t>
  </si>
  <si>
    <t>BOU</t>
  </si>
  <si>
    <t>BRE</t>
  </si>
  <si>
    <t>CEN</t>
  </si>
  <si>
    <t>Champagne-Ardennes</t>
  </si>
  <si>
    <t>CHA</t>
  </si>
  <si>
    <t>COR</t>
  </si>
  <si>
    <t>Franche-Comté</t>
  </si>
  <si>
    <t>FRC</t>
  </si>
  <si>
    <t>Haute Normandie</t>
  </si>
  <si>
    <t>HNO</t>
  </si>
  <si>
    <t>Languedoc-Roussillon</t>
  </si>
  <si>
    <t>LAR</t>
  </si>
  <si>
    <t>Limousin</t>
  </si>
  <si>
    <t>LIM</t>
  </si>
  <si>
    <t>Lorraine</t>
  </si>
  <si>
    <t>LOR</t>
  </si>
  <si>
    <t>Midi-Pyrénées</t>
  </si>
  <si>
    <t>MDP</t>
  </si>
  <si>
    <t>Nord - Pas de Calais</t>
  </si>
  <si>
    <t>NPC</t>
  </si>
  <si>
    <t>Pays de la Loire</t>
  </si>
  <si>
    <t>PDL</t>
  </si>
  <si>
    <t>Picardie</t>
  </si>
  <si>
    <t>PIC</t>
  </si>
  <si>
    <t>Poitou-Charentes</t>
  </si>
  <si>
    <t>PCH</t>
  </si>
  <si>
    <t>Provence - Alpes - Côte d'Azur</t>
  </si>
  <si>
    <t>PAC</t>
  </si>
  <si>
    <t>Rhône-Alpes</t>
  </si>
  <si>
    <t>RAL</t>
  </si>
  <si>
    <t>GUA</t>
  </si>
  <si>
    <t>MAR</t>
  </si>
  <si>
    <t>GUY</t>
  </si>
  <si>
    <t>REU</t>
  </si>
  <si>
    <t>SPM</t>
  </si>
  <si>
    <t>MAY</t>
  </si>
  <si>
    <t>SBA</t>
  </si>
  <si>
    <t>SMA</t>
  </si>
  <si>
    <t>TAU</t>
  </si>
  <si>
    <t>WAF</t>
  </si>
  <si>
    <t>POF</t>
  </si>
  <si>
    <t>NCA</t>
  </si>
  <si>
    <t>CLI</t>
  </si>
  <si>
    <t>Côte d'Or</t>
  </si>
  <si>
    <t>Saint-Dié des Vosges</t>
  </si>
  <si>
    <t>Bourg en Bresse / Ain</t>
  </si>
  <si>
    <t>Belley / Ain</t>
  </si>
  <si>
    <t>Gex / Ain</t>
  </si>
  <si>
    <t>Nantua / Ain</t>
  </si>
  <si>
    <t>Laon / Aisne</t>
  </si>
  <si>
    <t>Château-Thierry / Aisne</t>
  </si>
  <si>
    <t>Saint-Quentin / Aisne</t>
  </si>
  <si>
    <t>Soisson / Aisne</t>
  </si>
  <si>
    <t>Vervins / Aisne</t>
  </si>
  <si>
    <t>Moulins / Allier</t>
  </si>
  <si>
    <t>Montluçon / Allier</t>
  </si>
  <si>
    <t>Vichy / Allier</t>
  </si>
  <si>
    <t>Digne les Bains / Alpes de Haute Provence</t>
  </si>
  <si>
    <t>Barcelonnette / Alpes de Haute Provence</t>
  </si>
  <si>
    <t>Castellane / Alpes de Haute Provence</t>
  </si>
  <si>
    <t>Forcalquier / Alpes de Haute Provence</t>
  </si>
  <si>
    <t>Gap / Hautes Alpes</t>
  </si>
  <si>
    <t>Briançon / Hautes Alpes</t>
  </si>
  <si>
    <t>Nice / Alpes Maritimes</t>
  </si>
  <si>
    <t>Grasse / Alpes Maritimes</t>
  </si>
  <si>
    <t>Privas / Ardèche</t>
  </si>
  <si>
    <t>Largentière / Ardèche</t>
  </si>
  <si>
    <t>Tournon sur Rhône / Ardèche</t>
  </si>
  <si>
    <t>Charleville-Mezières / Ardennes</t>
  </si>
  <si>
    <t>Rethel / Ardennes</t>
  </si>
  <si>
    <t>Sedan / Ardennes</t>
  </si>
  <si>
    <t>Vouziers / Ardennes</t>
  </si>
  <si>
    <t>Foix / Ariège</t>
  </si>
  <si>
    <t>Pamier / Ariège</t>
  </si>
  <si>
    <t>Saint-Girons / Ariège</t>
  </si>
  <si>
    <t>Troyes / Aube</t>
  </si>
  <si>
    <t>Bar sur Aube / Aube</t>
  </si>
  <si>
    <t>Nogent sur Seine / Aube</t>
  </si>
  <si>
    <t>Carcassonne / Aude</t>
  </si>
  <si>
    <t>Limoux / Aude</t>
  </si>
  <si>
    <t>Narbonne / Aude</t>
  </si>
  <si>
    <t>Rodez / Aveyron</t>
  </si>
  <si>
    <t>Millau / Aveyron</t>
  </si>
  <si>
    <t>Villefranche de Rouergue / Aveyron</t>
  </si>
  <si>
    <t>Marseille / Bouches du Rhône</t>
  </si>
  <si>
    <t>Aix en Provence / Bouches du Rhône</t>
  </si>
  <si>
    <t>Arles / Bouches du Rhône</t>
  </si>
  <si>
    <t>Istres / Bouches du Rhône</t>
  </si>
  <si>
    <t>Caen / Calvados</t>
  </si>
  <si>
    <t>Bayeux / Calvados</t>
  </si>
  <si>
    <t>Lisieux / Calvados</t>
  </si>
  <si>
    <t>Vire / Calvados</t>
  </si>
  <si>
    <t>Aurillac / Cantal</t>
  </si>
  <si>
    <t>Mauriac / Cantal</t>
  </si>
  <si>
    <t>Saint-Flour / Cantal</t>
  </si>
  <si>
    <t>Angoulème / Charente</t>
  </si>
  <si>
    <t>Cognac / Charente</t>
  </si>
  <si>
    <t>Confolens / Charente</t>
  </si>
  <si>
    <t>La Rochelle / Charente Maritimes</t>
  </si>
  <si>
    <t>Jonzac / Charente Maritimes</t>
  </si>
  <si>
    <t>Rochefort / Charente Maritimes</t>
  </si>
  <si>
    <t>Saintes / Charente Maritimes</t>
  </si>
  <si>
    <t>Saint-Jean d'Angély / Charente Maritimes</t>
  </si>
  <si>
    <t>Bourges / Cher</t>
  </si>
  <si>
    <t>Saint-Amand Montron / Cher</t>
  </si>
  <si>
    <t>Vierzon / Cher</t>
  </si>
  <si>
    <t>Tulle / Corrèze</t>
  </si>
  <si>
    <t>Brive la Gaillarde / Corrèze</t>
  </si>
  <si>
    <t>Ussel / Corrèze</t>
  </si>
  <si>
    <t>Ajaccio / Corse du Sud</t>
  </si>
  <si>
    <t>Sartène / Corse du Sud</t>
  </si>
  <si>
    <t>Bastia / Haute Corse</t>
  </si>
  <si>
    <t>Calvi / Haute Corse</t>
  </si>
  <si>
    <t>Corte / Haute Corse</t>
  </si>
  <si>
    <t>Dijon / Côte d'Or</t>
  </si>
  <si>
    <t>Beaune / Côte d'Or</t>
  </si>
  <si>
    <t>Montbard / Côte d'Or</t>
  </si>
  <si>
    <t>Saint-Brieuc / Côtes d'Armor</t>
  </si>
  <si>
    <t>Dinan / Côtes d'Armor</t>
  </si>
  <si>
    <t>Guingamp / Côtes d'Armor</t>
  </si>
  <si>
    <t>Lannion / Côtes d'Armor</t>
  </si>
  <si>
    <t>Guéret / Creuse</t>
  </si>
  <si>
    <t>Aubusson / Creuse</t>
  </si>
  <si>
    <t>Périgueux / Dordogne</t>
  </si>
  <si>
    <t>Bergerac / Dordogne</t>
  </si>
  <si>
    <t>Nontron / Dordogne</t>
  </si>
  <si>
    <t>Sarlat la Canéda / Dordogne</t>
  </si>
  <si>
    <t>Besançon / Doubs</t>
  </si>
  <si>
    <t>Montbéliard / Doubs</t>
  </si>
  <si>
    <t>Pontarlier / Doubs</t>
  </si>
  <si>
    <t>Valence / Drôme</t>
  </si>
  <si>
    <t>Die / Drôme</t>
  </si>
  <si>
    <t>Nyons / Drôme</t>
  </si>
  <si>
    <t>Evreux / Eure</t>
  </si>
  <si>
    <t>Bernay / Eure</t>
  </si>
  <si>
    <t>Les Andelys / Eure</t>
  </si>
  <si>
    <t>Chartres / Eure et Loir</t>
  </si>
  <si>
    <t>Châteaudun / Eure et Loir</t>
  </si>
  <si>
    <t>Dreux / Eure et Loir</t>
  </si>
  <si>
    <t>Nogent le Rotrou / Eure et Loir</t>
  </si>
  <si>
    <t>Quimper / Finistère</t>
  </si>
  <si>
    <t>Brest / Finistère</t>
  </si>
  <si>
    <t>Châteaulin / Finistère</t>
  </si>
  <si>
    <t>Morlaix / Finistère</t>
  </si>
  <si>
    <t>Nîmes / Gard</t>
  </si>
  <si>
    <t>Alès / Gard</t>
  </si>
  <si>
    <t>Le Vigan / Gard</t>
  </si>
  <si>
    <t>Toulouse / Haute Garonne</t>
  </si>
  <si>
    <t>Muret / Haute Garonne</t>
  </si>
  <si>
    <t>Saint-Gaudens / Haute Garonne</t>
  </si>
  <si>
    <t>Auch / Gers</t>
  </si>
  <si>
    <t>Condom / Gers</t>
  </si>
  <si>
    <t>Mirande / Gers</t>
  </si>
  <si>
    <t>Bordeaux / Gironde</t>
  </si>
  <si>
    <t>Arcachon / Gironde</t>
  </si>
  <si>
    <t>Blaye / Gironde</t>
  </si>
  <si>
    <t>Langon / Gironde</t>
  </si>
  <si>
    <t>Lesparre-Médoc / Gironde</t>
  </si>
  <si>
    <t>Libourne / Gironde</t>
  </si>
  <si>
    <t>Montpellier / Hérault</t>
  </si>
  <si>
    <t>Béziers / Hérault</t>
  </si>
  <si>
    <t>Lodève / Hérault</t>
  </si>
  <si>
    <t>Rennes / Ille et Vilaine</t>
  </si>
  <si>
    <t>Fougères / Ille et Vilaine</t>
  </si>
  <si>
    <t>Redon / Ille et Vilaine</t>
  </si>
  <si>
    <t>Saint-Malo / Ille et Vilaine</t>
  </si>
  <si>
    <t>Chateauroux / Indre</t>
  </si>
  <si>
    <t>Issoudun / Indre</t>
  </si>
  <si>
    <t>La Châtre / Indre</t>
  </si>
  <si>
    <t>Le Blanc / Indre</t>
  </si>
  <si>
    <t>Tours / Indre et Loire</t>
  </si>
  <si>
    <t>Chinon / Indre et Loire</t>
  </si>
  <si>
    <t>Loches / Indre et Loire</t>
  </si>
  <si>
    <t>Grenoble / Isère</t>
  </si>
  <si>
    <t>La Tour du Pin / Isère</t>
  </si>
  <si>
    <t>Vienne / Isère</t>
  </si>
  <si>
    <t>Lons-le-Saunier / Jura</t>
  </si>
  <si>
    <t>Dole / Jura</t>
  </si>
  <si>
    <t>Saint-Claude / Jura</t>
  </si>
  <si>
    <t>Mont de Marsan / Landes</t>
  </si>
  <si>
    <t>Dax / Landes</t>
  </si>
  <si>
    <t>Blois / Loir et Cher</t>
  </si>
  <si>
    <t>Romorantin-Lanthenay / Loir et Cher</t>
  </si>
  <si>
    <t>Vendôme / Loir et Cher</t>
  </si>
  <si>
    <t>Saint-Etienne / Loire</t>
  </si>
  <si>
    <t>Montbrison / Loire</t>
  </si>
  <si>
    <t>Roanne / Loire</t>
  </si>
  <si>
    <t>Le Puy en Velay / Haute Loire</t>
  </si>
  <si>
    <t>Brioude / Haute Loire</t>
  </si>
  <si>
    <t>Yssingeaux / Haute Loire</t>
  </si>
  <si>
    <t>Nantes / Loire Atlantique</t>
  </si>
  <si>
    <t>Ancenis / Loire Atlantique</t>
  </si>
  <si>
    <t>Châteaubriand / Loire Atlantique</t>
  </si>
  <si>
    <t>Saint-Nazaire / Loire Atlantique</t>
  </si>
  <si>
    <t>Orléans / Loiret</t>
  </si>
  <si>
    <t>Montargiss / Loiret</t>
  </si>
  <si>
    <t>Pithivierss / Loiret</t>
  </si>
  <si>
    <t>Cahors / Lot</t>
  </si>
  <si>
    <t>Figeac / Lot</t>
  </si>
  <si>
    <t>Gourdon / Lot</t>
  </si>
  <si>
    <t>Agen / Lot et Garonne</t>
  </si>
  <si>
    <t>Marmande / Lot et Garonne</t>
  </si>
  <si>
    <t>Nérac / Lot et Garonne</t>
  </si>
  <si>
    <t>Villeneuve sur Lot / Lot et Garonne</t>
  </si>
  <si>
    <t>Mende / Lozère</t>
  </si>
  <si>
    <t>Florac / Lozère</t>
  </si>
  <si>
    <t>Angers / Maine et Loire</t>
  </si>
  <si>
    <t>Cholet / Maine et Loire</t>
  </si>
  <si>
    <t>Saumur / Maine et Loire</t>
  </si>
  <si>
    <t>Segré / Maine et Loire</t>
  </si>
  <si>
    <t>Saint-Lô / Manche</t>
  </si>
  <si>
    <t>Avranches / Manche</t>
  </si>
  <si>
    <t>Cherbourg-Octeville / Manche</t>
  </si>
  <si>
    <t>Coutance / Manche</t>
  </si>
  <si>
    <t>Châlons en Champagne / Marne</t>
  </si>
  <si>
    <t>Epernay / Marne</t>
  </si>
  <si>
    <t>Reims / Marne</t>
  </si>
  <si>
    <t>Sainte-Menehould / Marne</t>
  </si>
  <si>
    <t>Vitry le François / Marne</t>
  </si>
  <si>
    <t>Chaumont / Haute Marne</t>
  </si>
  <si>
    <t>Langre / Haute Marne</t>
  </si>
  <si>
    <t>Saint-Dizier / Haute Marne</t>
  </si>
  <si>
    <t>Laval / Mayenne</t>
  </si>
  <si>
    <t>Château-Gontier / Mayenne</t>
  </si>
  <si>
    <t>Mayenne / Mayenne</t>
  </si>
  <si>
    <t>Nancy / Meurthe et Moselle</t>
  </si>
  <si>
    <t>Briey / Meurthe et Moselle</t>
  </si>
  <si>
    <t>Lunéville / Meurthe et Moselle</t>
  </si>
  <si>
    <t>Toul / Meurthe et Moselle</t>
  </si>
  <si>
    <t>Bar-le-Duc / Meuse</t>
  </si>
  <si>
    <t>Commercy / Meuse</t>
  </si>
  <si>
    <t>Verdunc / Meuse</t>
  </si>
  <si>
    <t>Vannes / Morbihan</t>
  </si>
  <si>
    <t>Lorient / Morbihan</t>
  </si>
  <si>
    <t>Pontivy / Morbihan</t>
  </si>
  <si>
    <t>Metz / Moselle</t>
  </si>
  <si>
    <t>Château-Salins / Moselle</t>
  </si>
  <si>
    <t>Forbach / Moselle</t>
  </si>
  <si>
    <t>Sarrebourg / Moselle</t>
  </si>
  <si>
    <t>Sarreguemines / Moselle</t>
  </si>
  <si>
    <t>Thionville / Moselle</t>
  </si>
  <si>
    <t>Nevers / Nièvre</t>
  </si>
  <si>
    <t>Château-Chinon / Nièvre</t>
  </si>
  <si>
    <t>Clamecy / Nièvre</t>
  </si>
  <si>
    <t>Cosne-Cours sur Loire / Nièvre</t>
  </si>
  <si>
    <t>Lille / Nord</t>
  </si>
  <si>
    <t>Avesnes sur Helpe / Nord</t>
  </si>
  <si>
    <t>Cambrai / Nord</t>
  </si>
  <si>
    <t>Douai / Nord</t>
  </si>
  <si>
    <t>Dunkerque / Nord</t>
  </si>
  <si>
    <t>Valenciennes / Nord</t>
  </si>
  <si>
    <t>Beauvais / Oise</t>
  </si>
  <si>
    <t>Clermont / Oise</t>
  </si>
  <si>
    <t>Compiègne / Oise</t>
  </si>
  <si>
    <t>Senlis / Oise</t>
  </si>
  <si>
    <t>Alençon / Orne</t>
  </si>
  <si>
    <t>Argentan / Orne</t>
  </si>
  <si>
    <t>Montagne-au-Perche / Orne</t>
  </si>
  <si>
    <t>Arras / Pas de Calais</t>
  </si>
  <si>
    <t>Béthune / Pas de Calais</t>
  </si>
  <si>
    <t>Boulogne sur  / Pas de Calais</t>
  </si>
  <si>
    <t>Calais / Pas de Calais</t>
  </si>
  <si>
    <t>Lens / Pas de Calais</t>
  </si>
  <si>
    <t>Montreuil sur Mer / Pas de Calais</t>
  </si>
  <si>
    <t>Saint-Omer / Pas de Calais</t>
  </si>
  <si>
    <t>Clermont-Ferrand / Puy de Dôme</t>
  </si>
  <si>
    <t>Ambert / Puy de Dôme</t>
  </si>
  <si>
    <t>Issoire / Puy de Dôme</t>
  </si>
  <si>
    <t>Riom / Puy de Dôme</t>
  </si>
  <si>
    <t>Thiers / Puy de Dôme</t>
  </si>
  <si>
    <t>Pau / Pyrénées-Atlantiques</t>
  </si>
  <si>
    <t>Bayonne / Pyrénées-Atlantiques</t>
  </si>
  <si>
    <t>Oloron Sainte-Marie / Pyrénées-Atlantiques</t>
  </si>
  <si>
    <t>Tarbes / Hautes Pyrénées</t>
  </si>
  <si>
    <t>Argelès-Gazost / Hautes Pyrénées</t>
  </si>
  <si>
    <t>Bagnères de Bigorre / Hautes Pyrénées</t>
  </si>
  <si>
    <t>Perpignan / Pyrénées Orientales</t>
  </si>
  <si>
    <t>Céret / Pyrénées Orientales</t>
  </si>
  <si>
    <t>Prades / Pyrénées Orientales</t>
  </si>
  <si>
    <t>Strasbourg / Bas Rhin</t>
  </si>
  <si>
    <t>Haguenau / Bas Rhin</t>
  </si>
  <si>
    <t>Molsheim / Bas Rhin</t>
  </si>
  <si>
    <t>Saverne / Bas Rhin</t>
  </si>
  <si>
    <t>Sélestat / Bas Rhin</t>
  </si>
  <si>
    <t>Colmar / Haut Rhin</t>
  </si>
  <si>
    <t>Altkirch / Haut Rhin</t>
  </si>
  <si>
    <t>Mulhouse / Haut Rhin</t>
  </si>
  <si>
    <t>Thann / Haut Rhin</t>
  </si>
  <si>
    <t>Lyon / Rhône</t>
  </si>
  <si>
    <t>Villefranche sur Saône / Rhône</t>
  </si>
  <si>
    <t>Vesoul / Haute Saône</t>
  </si>
  <si>
    <t>Lure / Haute Saône</t>
  </si>
  <si>
    <t>Mâcon / Saône et Loire</t>
  </si>
  <si>
    <t>Autun / Saône et Loire</t>
  </si>
  <si>
    <t>Chalon sur Saône / Saône et Loire</t>
  </si>
  <si>
    <t>Charolles / Saône et Loire</t>
  </si>
  <si>
    <t>Louhans / Saône et Loire</t>
  </si>
  <si>
    <t>Le Mans / Sarthe</t>
  </si>
  <si>
    <t>La Flèche / Sarthe</t>
  </si>
  <si>
    <t>Mamers / Sarthe</t>
  </si>
  <si>
    <t>Chambéry / Savoie</t>
  </si>
  <si>
    <t>Albertville / Savoie</t>
  </si>
  <si>
    <t>Saint-Jean de Maurienne / Savoie</t>
  </si>
  <si>
    <t>Annecy / Haute Savoie</t>
  </si>
  <si>
    <t>Bonneville / Haute Savoie</t>
  </si>
  <si>
    <t>Saint-Julien en Genevois / Haute Savoie</t>
  </si>
  <si>
    <t>Thonon les Bains / Haute Savoie</t>
  </si>
  <si>
    <t>Paris / Paris</t>
  </si>
  <si>
    <t>Rouen / Seine Maritime</t>
  </si>
  <si>
    <t>Dieppe / Seine Maritime</t>
  </si>
  <si>
    <t>Le Havre / Seine Maritime</t>
  </si>
  <si>
    <t>Melun / Seine et Marne</t>
  </si>
  <si>
    <t>Fontainebleau / Seine et Marne</t>
  </si>
  <si>
    <t>Meaux / Seine et Marne</t>
  </si>
  <si>
    <t>Provins / Seine et Marne</t>
  </si>
  <si>
    <t>Torcy / Seine et Marne</t>
  </si>
  <si>
    <t>Versailles / Yvelines</t>
  </si>
  <si>
    <t>Mantes la Jolie / Yvelines</t>
  </si>
  <si>
    <t>Rambouillet / Yvelines</t>
  </si>
  <si>
    <t>Saint-Germain en Laye / Yvelines</t>
  </si>
  <si>
    <t>Niort / Deux Sèvres</t>
  </si>
  <si>
    <t>Bressuire / Deux Sèvres</t>
  </si>
  <si>
    <t>Parthenay / Deux Sèvres</t>
  </si>
  <si>
    <t>Amiens / Somme</t>
  </si>
  <si>
    <t>Abbeville / Somme</t>
  </si>
  <si>
    <t>Montdidier / Somme</t>
  </si>
  <si>
    <t>Péronne / Somme</t>
  </si>
  <si>
    <t>Albi / Tarn</t>
  </si>
  <si>
    <t>Castres / Tarn</t>
  </si>
  <si>
    <t>Montauban / Tarn et Garonne</t>
  </si>
  <si>
    <t>Castelsarrasin / Tarn et Garonne</t>
  </si>
  <si>
    <t>Toulon / Var</t>
  </si>
  <si>
    <t>Brignoles / Var</t>
  </si>
  <si>
    <t>Draguignan / Var</t>
  </si>
  <si>
    <t>Avignon / Vaucluse</t>
  </si>
  <si>
    <t>Apt / Vaucluse</t>
  </si>
  <si>
    <t>Carpentras / Vaucluse</t>
  </si>
  <si>
    <t>La Roche sur Yon / Vendée</t>
  </si>
  <si>
    <t>Fontenay le Comte / Vendée</t>
  </si>
  <si>
    <t>Les Sables d'Olonne / Vendée</t>
  </si>
  <si>
    <t>Poitiers / Vienne</t>
  </si>
  <si>
    <t>Châtellerault / Vienne</t>
  </si>
  <si>
    <t>Montmorillon / Vienne</t>
  </si>
  <si>
    <t>Limoges / Haute Vienne</t>
  </si>
  <si>
    <t>Bellac / Haute Vienne</t>
  </si>
  <si>
    <t>Rochechouard / Haute Vienne</t>
  </si>
  <si>
    <t>Epinal / Vosges</t>
  </si>
  <si>
    <t>Neufchâteau / Vosges</t>
  </si>
  <si>
    <t>Auxerre / Yonne</t>
  </si>
  <si>
    <t>Avallon / Yonne</t>
  </si>
  <si>
    <t>Sens / Yonne</t>
  </si>
  <si>
    <t>Belfort / Territoire de Belfort</t>
  </si>
  <si>
    <t>Evry / Essone</t>
  </si>
  <si>
    <t>Etampes / Essone</t>
  </si>
  <si>
    <t>Palaiseau / Essone</t>
  </si>
  <si>
    <t>Nanterre / Hauts de Seine</t>
  </si>
  <si>
    <t>Antony / Hauts de Seine</t>
  </si>
  <si>
    <t>Boulogne-Billancourt / Hauts de Seine</t>
  </si>
  <si>
    <t>Bobigny / Seine Sanit-Denis</t>
  </si>
  <si>
    <t>Le Raincy / Seine Sanit-Denis</t>
  </si>
  <si>
    <t>Saint-Denis / Seine Sanit-Denis</t>
  </si>
  <si>
    <t>Créteil / Val de Marne</t>
  </si>
  <si>
    <t>L'Hay les Roses / Val de Marne</t>
  </si>
  <si>
    <t>Nogent sur Marne / Val de Marne</t>
  </si>
  <si>
    <t>Cergy / Val d'Oise</t>
  </si>
  <si>
    <t>Argenteuil / Val d'Oise</t>
  </si>
  <si>
    <t>Pontoise / Val d'Oise</t>
  </si>
  <si>
    <t>Sarcelles / Val d'Oise</t>
  </si>
  <si>
    <t>Basse Terre / Guadeloupe</t>
  </si>
  <si>
    <t>Pointe à Pitre / Martinique</t>
  </si>
  <si>
    <t>Fort de France / Martinique</t>
  </si>
  <si>
    <t>La Trinité / Martinique</t>
  </si>
  <si>
    <t>Le Marin / Martinique</t>
  </si>
  <si>
    <t>Saint-Pierre / Martinique</t>
  </si>
  <si>
    <t>Cayenne / Guyane</t>
  </si>
  <si>
    <t>Saint-Laurent du Maroni / Guyane</t>
  </si>
  <si>
    <t>Saint-Denis / La Réunion</t>
  </si>
  <si>
    <t>Saint-Benoît / La Réunion</t>
  </si>
  <si>
    <t>Saint-Paul / La Réunion</t>
  </si>
  <si>
    <t>Saint-Pierre / Saint-Pierre et Miquelon</t>
  </si>
  <si>
    <t>Mamoudzou / Mayotte</t>
  </si>
  <si>
    <t>Gustavia / Saint-Barthélemy</t>
  </si>
  <si>
    <t>Marigot / Saint-Martin</t>
  </si>
  <si>
    <t>Mata-Utu / Wallis et Futuna</t>
  </si>
  <si>
    <t>Papeete / Polynésie Française</t>
  </si>
  <si>
    <t>Nouméa / Nouvelle Calédonie</t>
  </si>
  <si>
    <t>Préfecture de :</t>
  </si>
  <si>
    <t>Sous-Préfecture de :</t>
  </si>
  <si>
    <t>Ville / Département</t>
  </si>
  <si>
    <t>1ère Affil.</t>
  </si>
  <si>
    <t>1ère Lic.</t>
  </si>
  <si>
    <t>1ère Lic. / Renouvel. *</t>
  </si>
  <si>
    <t>Renouvel.</t>
  </si>
  <si>
    <t>Licencié hors club :</t>
  </si>
  <si>
    <t>Licenciée hors club :</t>
  </si>
  <si>
    <t>Le Bureau du Comité de l'association : Président</t>
  </si>
  <si>
    <t>Le Bureau du Comité de l'association : Trésorier</t>
  </si>
  <si>
    <t>Le Bureau du Comité de l'association : Secrétaire Général</t>
  </si>
  <si>
    <t>Le Bureau du Comité de l'association : Vice Président</t>
  </si>
  <si>
    <t>Le Bureau du Comité de l'association : Trésorier Adjoint</t>
  </si>
  <si>
    <t>Le Bureau du Comité de l'association : Secrétaire Général Adjoint</t>
  </si>
  <si>
    <t>Directeur Technique ou Enseignant Principal                    Directeur Technique ou Enseignant Principal                    Directeur Technique ou Enseignant Principal                    Directeur Technique ou Enseignant Principal                    Directeur Technique ou Enseignant Principal</t>
  </si>
  <si>
    <t>Enseignant 1 ou Assistant 1                    Enseignant 1 ou Assistant 1                    Enseignant 1 ou Assistant 1                    Enseignant 1 ou Assistant 1                    Enseignant 1 ou Assistant 1                    Enseignant 1 ou Assistant 1</t>
  </si>
  <si>
    <t>Enseignant 2 ou Assistant 2                    Enseignant 2 ou Assistant 2                    Enseignant 2 ou Assistant 2                    Enseignant 2 ou Assistant 2                    Enseignant 2 ou Assistant 2                    Enseignant 2 ou Assistant 2                    Enseignant 2 ou Assistant 2</t>
  </si>
  <si>
    <t xml:space="preserve">  2.1 BMF1</t>
  </si>
  <si>
    <t xml:space="preserve">  2.2 BMF2</t>
  </si>
  <si>
    <t xml:space="preserve">  2.3 CM</t>
  </si>
  <si>
    <t xml:space="preserve">  2.4 DIF</t>
  </si>
  <si>
    <t xml:space="preserve">  2.5 DMA</t>
  </si>
  <si>
    <t xml:space="preserve">  2.6 DMF</t>
  </si>
  <si>
    <t>Tous les membres du bureau du comité doivent être licenciés auprès de la FWDA et doivent demander leur licence fédérale conjointement à la demande d'adhésion de l'association.
*****
Signaler toutes  modifications à la préfecture et nous expédier la ou les photocopies</t>
  </si>
  <si>
    <t>Origine diplôme 1</t>
  </si>
  <si>
    <t>Date diplôme 1</t>
  </si>
  <si>
    <t>Spécialité diplôme 1</t>
  </si>
  <si>
    <t>Origine diplôme 2</t>
  </si>
  <si>
    <t>Date diplôme 2</t>
  </si>
  <si>
    <t>N° diplôme 2</t>
  </si>
  <si>
    <t>N° diplôme 1</t>
  </si>
  <si>
    <t>Spécialité diplôme 2</t>
  </si>
  <si>
    <t>26 FFSCDA/2010</t>
  </si>
  <si>
    <t xml:space="preserve">  2.4 Jeet Kune Do</t>
  </si>
  <si>
    <t>JKD</t>
  </si>
  <si>
    <t>Nom Sigle</t>
  </si>
  <si>
    <t>Nom Prénom</t>
  </si>
  <si>
    <r>
      <rPr>
        <u/>
        <sz val="10"/>
        <rFont val="Arial"/>
        <family val="2"/>
      </rPr>
      <t>Tél.</t>
    </r>
    <r>
      <rPr>
        <sz val="10"/>
        <rFont val="Arial"/>
        <family val="2"/>
      </rPr>
      <t xml:space="preserve"> :</t>
    </r>
  </si>
  <si>
    <t>Secrétaire</t>
  </si>
  <si>
    <t>Activités :</t>
  </si>
  <si>
    <t>Nom Adresse</t>
  </si>
  <si>
    <t>Tél. :</t>
  </si>
  <si>
    <t>Fax :</t>
  </si>
  <si>
    <t>Site :</t>
  </si>
  <si>
    <t>FB :</t>
  </si>
  <si>
    <t>Enseignant principal</t>
  </si>
  <si>
    <t>Enseignant - assistant 1</t>
  </si>
  <si>
    <t>Enseignant - assistant 2</t>
  </si>
  <si>
    <t>Enseignant - assistant 3</t>
  </si>
  <si>
    <t>Enseignant - assistant 4</t>
  </si>
  <si>
    <t>Trésorier adjoint</t>
  </si>
  <si>
    <t>Secrétaire adjoint</t>
  </si>
  <si>
    <t>Adresse :</t>
  </si>
  <si>
    <r>
      <t>Bureau / Comité de l'association</t>
    </r>
    <r>
      <rPr>
        <b/>
        <sz val="11"/>
        <color indexed="30"/>
        <rFont val="Arial"/>
        <family val="2"/>
      </rPr>
      <t xml:space="preserve"> :</t>
    </r>
  </si>
  <si>
    <r>
      <rPr>
        <b/>
        <u/>
        <sz val="12"/>
        <color theme="1"/>
        <rFont val="Calibri"/>
        <family val="2"/>
        <scheme val="minor"/>
      </rPr>
      <t>RAPPELS IMPORTANTS</t>
    </r>
    <r>
      <rPr>
        <b/>
        <sz val="12"/>
        <color theme="1"/>
        <rFont val="Calibri"/>
        <family val="2"/>
        <scheme val="minor"/>
      </rPr>
      <t xml:space="preserve"> :
1. Tous les membres du bureau doivent demander leur licence conjointement à la présente demande d'affiliation afin de pouvoir bénéficier de la protection en Responsabilité civile de l'association.
</t>
    </r>
    <r>
      <rPr>
        <b/>
        <sz val="12"/>
        <color rgb="FFFF0000"/>
        <rFont val="Calibri"/>
        <family val="2"/>
        <scheme val="minor"/>
      </rPr>
      <t>2. Les enseignants sans aucun diplôme devront s'engager par écrit, joint au présent dossier, à passer le DMF dans les deux anées qui suivent la première affiliation de l'association.</t>
    </r>
    <r>
      <rPr>
        <b/>
        <sz val="12"/>
        <color theme="1"/>
        <rFont val="Calibri"/>
        <family val="2"/>
        <scheme val="minor"/>
      </rPr>
      <t xml:space="preserve">
3. Une reversion de 5€ par licence est faite à la ligue régionale</t>
    </r>
  </si>
  <si>
    <t>Licences fédérales :</t>
  </si>
  <si>
    <t>Signature du président (ou d'un membre du bureau en cas d'indisponibilité du président) :</t>
  </si>
  <si>
    <t>Le :</t>
  </si>
  <si>
    <r>
      <t>Le Bureau / Comité de l'association</t>
    </r>
    <r>
      <rPr>
        <b/>
        <sz val="11"/>
        <color indexed="30"/>
        <rFont val="Arial"/>
        <family val="2"/>
      </rPr>
      <t xml:space="preserve"> :</t>
    </r>
  </si>
  <si>
    <t>Adresse:</t>
  </si>
  <si>
    <t>Préfecture :</t>
  </si>
  <si>
    <t>Diplôme(s) N° / date / spécialité / origine</t>
  </si>
  <si>
    <r>
      <rPr>
        <b/>
        <u/>
        <sz val="8"/>
        <color theme="1"/>
        <rFont val="Calibri"/>
        <family val="2"/>
        <scheme val="minor"/>
      </rPr>
      <t>COURRIEL</t>
    </r>
    <r>
      <rPr>
        <b/>
        <sz val="8"/>
        <color theme="1"/>
        <rFont val="Calibri"/>
        <family val="2"/>
        <scheme val="minor"/>
      </rPr>
      <t xml:space="preserve"> :</t>
    </r>
    <r>
      <rPr>
        <sz val="8"/>
        <color theme="1"/>
        <rFont val="Calibri"/>
        <family val="2"/>
        <scheme val="minor"/>
      </rPr>
      <t xml:space="preserve">
                         Info.Fwda@gmail.com
                         affiliation-licences.FWDA@gmail.com
</t>
    </r>
    <r>
      <rPr>
        <b/>
        <u/>
        <sz val="8"/>
        <color theme="1"/>
        <rFont val="Calibri"/>
        <family val="2"/>
        <scheme val="minor"/>
      </rPr>
      <t>CONTACT</t>
    </r>
    <r>
      <rPr>
        <b/>
        <sz val="8"/>
        <color theme="1"/>
        <rFont val="Calibri"/>
        <family val="2"/>
        <scheme val="minor"/>
      </rPr>
      <t xml:space="preserve"> :</t>
    </r>
    <r>
      <rPr>
        <sz val="8"/>
        <color theme="1"/>
        <rFont val="Calibri"/>
        <family val="2"/>
        <scheme val="minor"/>
      </rPr>
      <t xml:space="preserve">
                         06 12 40 18 69  /  06 62 69 32 72 / 07 81 326 016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</si>
</sst>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quot;;[Red]\-#,##0\ &quot;€&quot;"/>
    <numFmt numFmtId="42" formatCode="_-* #,##0\ &quot;€&quot;_-;\-* #,##0\ &quot;€&quot;_-;_-* &quot;-&quot;\ &quot;€&quot;_-;_-@_-"/>
    <numFmt numFmtId="44" formatCode="_-* #,##0.00\ &quot;€&quot;_-;\-* #,##0.00\ &quot;€&quot;_-;_-* &quot;-&quot;??\ &quot;€&quot;_-;_-@_-"/>
    <numFmt numFmtId="164" formatCode="0#&quot; &quot;##&quot; &quot;##&quot; &quot;##&quot; &quot;##"/>
    <numFmt numFmtId="165" formatCode="0000000"/>
    <numFmt numFmtId="166" formatCode="_-* #,##0\ [$€-40C]_-;\-* #,##0\ [$€-40C]_-;_-* &quot;-&quot;\ [$€-40C]_-;_-@_-"/>
  </numFmts>
  <fonts count="61" x14ac:knownFonts="1">
    <font>
      <sz val="11"/>
      <color theme="1"/>
      <name val="Calibri"/>
      <family val="2"/>
      <scheme val="minor"/>
    </font>
    <font>
      <sz val="11"/>
      <color theme="1"/>
      <name val="Calibri"/>
      <family val="2"/>
      <scheme val="minor"/>
    </font>
    <font>
      <b/>
      <sz val="11"/>
      <color theme="1"/>
      <name val="Calibri"/>
      <family val="2"/>
      <scheme val="minor"/>
    </font>
    <font>
      <sz val="11"/>
      <name val="Arial"/>
      <family val="2"/>
    </font>
    <font>
      <sz val="9"/>
      <name val="Arial"/>
      <family val="2"/>
    </font>
    <font>
      <b/>
      <sz val="11"/>
      <name val="Arial"/>
      <family val="2"/>
    </font>
    <font>
      <u/>
      <sz val="10"/>
      <color indexed="12"/>
      <name val="Arial"/>
      <family val="2"/>
    </font>
    <font>
      <i/>
      <sz val="11"/>
      <name val="Arial"/>
      <family val="2"/>
    </font>
    <font>
      <i/>
      <u/>
      <sz val="11"/>
      <name val="Arial"/>
      <family val="2"/>
    </font>
    <font>
      <b/>
      <sz val="10"/>
      <name val="Arial"/>
      <family val="2"/>
    </font>
    <font>
      <b/>
      <u/>
      <sz val="11"/>
      <color rgb="FF0070C0"/>
      <name val="Arial"/>
      <family val="2"/>
    </font>
    <font>
      <b/>
      <sz val="11"/>
      <color indexed="30"/>
      <name val="Arial"/>
      <family val="2"/>
    </font>
    <font>
      <b/>
      <i/>
      <sz val="24"/>
      <name val="Arial"/>
      <family val="2"/>
    </font>
    <font>
      <sz val="10"/>
      <name val="Arial"/>
      <family val="2"/>
    </font>
    <font>
      <b/>
      <i/>
      <sz val="18"/>
      <name val="Arial"/>
      <family val="2"/>
    </font>
    <font>
      <sz val="11"/>
      <color theme="0" tint="-0.34998626667073579"/>
      <name val="Arial"/>
      <family val="2"/>
    </font>
    <font>
      <b/>
      <sz val="24"/>
      <name val="Arial"/>
      <family val="2"/>
    </font>
    <font>
      <sz val="22"/>
      <name val="Arial"/>
      <family val="2"/>
    </font>
    <font>
      <b/>
      <i/>
      <sz val="11"/>
      <name val="Arial"/>
      <family val="2"/>
    </font>
    <font>
      <b/>
      <vertAlign val="superscript"/>
      <sz val="11"/>
      <name val="Arial"/>
      <family val="2"/>
    </font>
    <font>
      <b/>
      <sz val="10"/>
      <color rgb="FFFF0000"/>
      <name val="Arial"/>
      <family val="2"/>
    </font>
    <font>
      <b/>
      <sz val="11"/>
      <color rgb="FFFF0000"/>
      <name val="Calibri"/>
      <family val="2"/>
      <scheme val="minor"/>
    </font>
    <font>
      <sz val="8"/>
      <color theme="1"/>
      <name val="Calibri"/>
      <family val="2"/>
      <scheme val="minor"/>
    </font>
    <font>
      <sz val="8"/>
      <name val="Arial"/>
      <family val="2"/>
    </font>
    <font>
      <b/>
      <sz val="12"/>
      <color rgb="FFFF0000"/>
      <name val="Arial"/>
      <family val="2"/>
    </font>
    <font>
      <b/>
      <sz val="12"/>
      <color theme="1"/>
      <name val="Calibri"/>
      <family val="2"/>
      <scheme val="minor"/>
    </font>
    <font>
      <b/>
      <sz val="12"/>
      <name val="Arial"/>
      <family val="2"/>
    </font>
    <font>
      <sz val="11"/>
      <name val="Calibri"/>
      <family val="2"/>
      <scheme val="minor"/>
    </font>
    <font>
      <sz val="10"/>
      <color rgb="FFFF0000"/>
      <name val="Arial"/>
      <family val="2"/>
    </font>
    <font>
      <b/>
      <sz val="14"/>
      <color rgb="FFFF0000"/>
      <name val="Calibri"/>
      <family val="2"/>
      <scheme val="minor"/>
    </font>
    <font>
      <b/>
      <vertAlign val="superscript"/>
      <sz val="14"/>
      <color rgb="FFFF0000"/>
      <name val="Calibri"/>
      <family val="2"/>
      <scheme val="minor"/>
    </font>
    <font>
      <b/>
      <sz val="8"/>
      <color theme="1"/>
      <name val="Calibri"/>
      <family val="2"/>
      <scheme val="minor"/>
    </font>
    <font>
      <b/>
      <u/>
      <sz val="8"/>
      <color theme="1"/>
      <name val="Calibri"/>
      <family val="2"/>
      <scheme val="minor"/>
    </font>
    <font>
      <b/>
      <sz val="11"/>
      <name val="Calibri"/>
      <family val="2"/>
      <scheme val="minor"/>
    </font>
    <font>
      <b/>
      <sz val="12"/>
      <name val="Calibri"/>
      <family val="2"/>
      <scheme val="minor"/>
    </font>
    <font>
      <b/>
      <sz val="12"/>
      <color rgb="FFFF0000"/>
      <name val="Calibri"/>
      <family val="2"/>
      <scheme val="minor"/>
    </font>
    <font>
      <b/>
      <u/>
      <sz val="11"/>
      <color rgb="FFFF0000"/>
      <name val="Calibri"/>
      <family val="2"/>
      <scheme val="minor"/>
    </font>
    <font>
      <b/>
      <sz val="8"/>
      <color rgb="FFFF0000"/>
      <name val="Calibri"/>
      <family val="2"/>
      <scheme val="minor"/>
    </font>
    <font>
      <b/>
      <u/>
      <sz val="8"/>
      <color rgb="FFFF0000"/>
      <name val="Calibri"/>
      <family val="2"/>
      <scheme val="minor"/>
    </font>
    <font>
      <b/>
      <i/>
      <sz val="16"/>
      <name val="Arial"/>
      <family val="2"/>
    </font>
    <font>
      <b/>
      <u/>
      <sz val="12"/>
      <color theme="1"/>
      <name val="Calibri"/>
      <family val="2"/>
      <scheme val="minor"/>
    </font>
    <font>
      <b/>
      <sz val="10"/>
      <color rgb="FFFF0000"/>
      <name val="Calibri"/>
      <family val="2"/>
      <scheme val="minor"/>
    </font>
    <font>
      <b/>
      <u/>
      <sz val="10"/>
      <color rgb="FFFF0000"/>
      <name val="Calibri"/>
      <family val="2"/>
      <scheme val="minor"/>
    </font>
    <font>
      <sz val="10"/>
      <name val="Calibri"/>
      <family val="2"/>
      <scheme val="minor"/>
    </font>
    <font>
      <sz val="10"/>
      <color theme="1"/>
      <name val="Calibri"/>
      <family val="2"/>
      <scheme val="minor"/>
    </font>
    <font>
      <b/>
      <i/>
      <sz val="11"/>
      <color rgb="FF7030A0"/>
      <name val="Century"/>
      <family val="1"/>
    </font>
    <font>
      <b/>
      <sz val="11"/>
      <color rgb="FF7030A0"/>
      <name val="Century"/>
      <family val="1"/>
    </font>
    <font>
      <b/>
      <i/>
      <sz val="12"/>
      <color rgb="FF7030A0"/>
      <name val="Century"/>
      <family val="1"/>
    </font>
    <font>
      <b/>
      <i/>
      <sz val="16"/>
      <color rgb="FF7030A0"/>
      <name val="Century"/>
      <family val="1"/>
    </font>
    <font>
      <b/>
      <i/>
      <sz val="9"/>
      <color rgb="FF7030A0"/>
      <name val="Century"/>
      <family val="1"/>
    </font>
    <font>
      <b/>
      <i/>
      <sz val="10"/>
      <color rgb="FF7030A0"/>
      <name val="Century"/>
      <family val="1"/>
    </font>
    <font>
      <b/>
      <i/>
      <sz val="11"/>
      <name val="Century"/>
      <family val="1"/>
    </font>
    <font>
      <u/>
      <sz val="10"/>
      <name val="Arial"/>
      <family val="2"/>
    </font>
    <font>
      <b/>
      <i/>
      <sz val="24"/>
      <name val="Century"/>
      <family val="1"/>
    </font>
    <font>
      <i/>
      <sz val="10"/>
      <name val="Arial"/>
      <family val="2"/>
    </font>
    <font>
      <sz val="10"/>
      <color indexed="12"/>
      <name val="Arial"/>
      <family val="2"/>
    </font>
    <font>
      <b/>
      <i/>
      <sz val="10"/>
      <name val="Century"/>
      <family val="1"/>
    </font>
    <font>
      <b/>
      <sz val="20"/>
      <name val="Arial"/>
      <family val="2"/>
    </font>
    <font>
      <sz val="14"/>
      <name val="Arial"/>
      <family val="2"/>
    </font>
    <font>
      <sz val="14"/>
      <color theme="1"/>
      <name val="Calibri"/>
      <family val="2"/>
      <scheme val="minor"/>
    </font>
    <font>
      <u/>
      <sz val="12"/>
      <color indexed="12"/>
      <name val="Arial"/>
      <family val="2"/>
    </font>
  </fonts>
  <fills count="1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7" tint="0.79998168889431442"/>
        <bgColor indexed="64"/>
      </patternFill>
    </fill>
    <fill>
      <patternFill patternType="solid">
        <fgColor indexed="10"/>
        <bgColor indexed="60"/>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48118533890809E-2"/>
        <bgColor indexed="64"/>
      </patternFill>
    </fill>
  </fills>
  <borders count="34">
    <border>
      <left/>
      <right/>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style="thin">
        <color auto="1"/>
      </left>
      <right/>
      <top style="thin">
        <color auto="1"/>
      </top>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thin">
        <color auto="1"/>
      </top>
      <bottom style="hair">
        <color auto="1"/>
      </bottom>
      <diagonal/>
    </border>
    <border>
      <left/>
      <right/>
      <top/>
      <bottom style="thin">
        <color auto="1"/>
      </bottom>
      <diagonal/>
    </border>
    <border>
      <left/>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style="medium">
        <color auto="1"/>
      </left>
      <right/>
      <top/>
      <bottom style="medium">
        <color auto="1"/>
      </bottom>
      <diagonal/>
    </border>
    <border>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s>
  <cellStyleXfs count="4">
    <xf numFmtId="0" fontId="0" fillId="0" borderId="0"/>
    <xf numFmtId="44" fontId="1" fillId="0" borderId="0" applyFont="0" applyFill="0" applyBorder="0" applyAlignment="0" applyProtection="0"/>
    <xf numFmtId="0" fontId="6" fillId="0" borderId="0" applyNumberFormat="0" applyFill="0" applyBorder="0" applyAlignment="0" applyProtection="0">
      <alignment vertical="top"/>
      <protection locked="0"/>
    </xf>
    <xf numFmtId="0" fontId="13" fillId="0" borderId="0"/>
  </cellStyleXfs>
  <cellXfs count="434">
    <xf numFmtId="0" fontId="0" fillId="0" borderId="0" xfId="0"/>
    <xf numFmtId="0" fontId="3" fillId="0" borderId="0" xfId="0" applyFont="1"/>
    <xf numFmtId="0" fontId="0" fillId="0" borderId="0" xfId="0" applyAlignment="1">
      <alignment vertical="center"/>
    </xf>
    <xf numFmtId="0" fontId="3" fillId="0" borderId="0" xfId="0" applyFont="1" applyFill="1"/>
    <xf numFmtId="0" fontId="3" fillId="2" borderId="0" xfId="0" applyFont="1" applyFill="1"/>
    <xf numFmtId="0" fontId="3" fillId="2" borderId="0" xfId="0" applyFont="1" applyFill="1" applyAlignment="1">
      <alignment vertical="center"/>
    </xf>
    <xf numFmtId="0" fontId="27" fillId="0" borderId="0" xfId="0" applyFont="1" applyAlignment="1"/>
    <xf numFmtId="0" fontId="9" fillId="0" borderId="0" xfId="3" applyFont="1"/>
    <xf numFmtId="0" fontId="13" fillId="0" borderId="0" xfId="3"/>
    <xf numFmtId="0" fontId="13" fillId="0" borderId="0" xfId="3" applyFont="1"/>
    <xf numFmtId="0" fontId="28" fillId="0" borderId="0" xfId="3" applyFont="1"/>
    <xf numFmtId="0" fontId="13" fillId="3" borderId="0" xfId="3" applyFill="1"/>
    <xf numFmtId="0" fontId="13" fillId="0" borderId="0" xfId="3" applyFont="1" applyAlignment="1">
      <alignment wrapText="1"/>
    </xf>
    <xf numFmtId="0" fontId="3" fillId="2" borderId="0" xfId="0" applyFont="1" applyFill="1" applyBorder="1"/>
    <xf numFmtId="0" fontId="3" fillId="2" borderId="10" xfId="0" applyFont="1" applyFill="1" applyBorder="1"/>
    <xf numFmtId="0" fontId="3" fillId="2" borderId="21" xfId="0" applyFont="1" applyFill="1" applyBorder="1"/>
    <xf numFmtId="0" fontId="3" fillId="2" borderId="9" xfId="0" applyFont="1" applyFill="1" applyBorder="1"/>
    <xf numFmtId="0" fontId="3" fillId="2" borderId="8" xfId="0" applyFont="1" applyFill="1" applyBorder="1"/>
    <xf numFmtId="0" fontId="3" fillId="2" borderId="7" xfId="0" applyFont="1" applyFill="1" applyBorder="1"/>
    <xf numFmtId="0" fontId="3" fillId="2" borderId="2" xfId="0" applyFont="1" applyFill="1" applyBorder="1"/>
    <xf numFmtId="0" fontId="3" fillId="2" borderId="20" xfId="0" applyFont="1" applyFill="1" applyBorder="1"/>
    <xf numFmtId="0" fontId="3" fillId="2" borderId="1" xfId="0" applyFont="1" applyFill="1" applyBorder="1"/>
    <xf numFmtId="0" fontId="20" fillId="2" borderId="0" xfId="0" applyFont="1" applyFill="1" applyBorder="1" applyAlignment="1"/>
    <xf numFmtId="0" fontId="5" fillId="2" borderId="0" xfId="0" applyFont="1" applyFill="1" applyAlignment="1"/>
    <xf numFmtId="0" fontId="5" fillId="2" borderId="0" xfId="0" applyFont="1" applyFill="1" applyAlignment="1">
      <alignment horizontal="center"/>
    </xf>
    <xf numFmtId="0" fontId="10" fillId="2" borderId="0" xfId="0" applyFont="1" applyFill="1" applyAlignment="1">
      <alignment vertical="center"/>
    </xf>
    <xf numFmtId="0" fontId="21" fillId="2" borderId="0" xfId="0" applyFont="1" applyFill="1" applyBorder="1" applyAlignment="1">
      <alignment vertical="center" wrapText="1"/>
    </xf>
    <xf numFmtId="0" fontId="8" fillId="2" borderId="0" xfId="0" applyFont="1" applyFill="1" applyAlignment="1">
      <alignment vertical="center"/>
    </xf>
    <xf numFmtId="0" fontId="3" fillId="2" borderId="0" xfId="0" applyFont="1" applyFill="1" applyBorder="1" applyAlignment="1"/>
    <xf numFmtId="0" fontId="22" fillId="2" borderId="0" xfId="0" applyFont="1" applyFill="1" applyBorder="1" applyAlignment="1">
      <alignment vertical="top" wrapText="1"/>
    </xf>
    <xf numFmtId="0" fontId="0" fillId="2" borderId="0" xfId="0" applyFill="1" applyAlignment="1">
      <alignment vertical="center"/>
    </xf>
    <xf numFmtId="0" fontId="6" fillId="2" borderId="0" xfId="2" applyFill="1" applyBorder="1" applyAlignment="1" applyProtection="1">
      <alignment horizontal="center" vertical="center" shrinkToFit="1"/>
    </xf>
    <xf numFmtId="0" fontId="7" fillId="2" borderId="0" xfId="0" applyFont="1" applyFill="1" applyBorder="1" applyAlignment="1">
      <alignment horizontal="center" vertical="center" shrinkToFit="1"/>
    </xf>
    <xf numFmtId="164" fontId="5" fillId="2" borderId="0" xfId="0" applyNumberFormat="1" applyFont="1" applyFill="1" applyBorder="1" applyAlignment="1">
      <alignment horizontal="center" vertical="center" shrinkToFit="1"/>
    </xf>
    <xf numFmtId="0" fontId="7" fillId="2" borderId="0" xfId="0" applyFont="1" applyFill="1" applyBorder="1" applyAlignment="1">
      <alignment horizontal="center" vertical="center"/>
    </xf>
    <xf numFmtId="164" fontId="5" fillId="2" borderId="0" xfId="0" applyNumberFormat="1" applyFont="1" applyFill="1" applyBorder="1" applyAlignment="1">
      <alignment horizontal="center" vertical="center"/>
    </xf>
    <xf numFmtId="0" fontId="5" fillId="2" borderId="0" xfId="0" applyFont="1" applyFill="1" applyAlignment="1" applyProtection="1">
      <alignment horizontal="center" vertical="center"/>
      <protection locked="0"/>
    </xf>
    <xf numFmtId="0" fontId="3" fillId="4" borderId="10" xfId="0" applyFont="1" applyFill="1" applyBorder="1"/>
    <xf numFmtId="0" fontId="3" fillId="4" borderId="21" xfId="0" applyFont="1" applyFill="1" applyBorder="1"/>
    <xf numFmtId="0" fontId="3" fillId="4" borderId="9" xfId="0" applyFont="1" applyFill="1" applyBorder="1"/>
    <xf numFmtId="0" fontId="3" fillId="4" borderId="8" xfId="0" applyFont="1" applyFill="1" applyBorder="1"/>
    <xf numFmtId="0" fontId="33" fillId="4" borderId="0" xfId="0" applyFont="1" applyFill="1" applyBorder="1" applyAlignment="1">
      <alignment vertical="center"/>
    </xf>
    <xf numFmtId="0" fontId="27" fillId="4" borderId="0" xfId="0" applyFont="1" applyFill="1" applyBorder="1" applyAlignment="1">
      <alignment vertical="center"/>
    </xf>
    <xf numFmtId="0" fontId="3" fillId="4" borderId="0" xfId="0" applyFont="1" applyFill="1" applyBorder="1"/>
    <xf numFmtId="0" fontId="3" fillId="4" borderId="7" xfId="0" applyFont="1" applyFill="1" applyBorder="1"/>
    <xf numFmtId="0" fontId="33" fillId="4" borderId="0" xfId="0" applyFont="1" applyFill="1" applyBorder="1" applyAlignment="1">
      <alignment horizontal="left" vertical="top"/>
    </xf>
    <xf numFmtId="0" fontId="4" fillId="4" borderId="0" xfId="0" applyFont="1" applyFill="1" applyBorder="1" applyAlignment="1">
      <alignment horizontal="center" vertical="top"/>
    </xf>
    <xf numFmtId="0" fontId="5" fillId="4" borderId="0" xfId="0" quotePrefix="1" applyFont="1" applyFill="1" applyBorder="1" applyAlignment="1">
      <alignment horizontal="right"/>
    </xf>
    <xf numFmtId="0" fontId="33" fillId="4" borderId="0" xfId="0" applyFont="1" applyFill="1" applyBorder="1" applyAlignment="1">
      <alignment horizontal="right"/>
    </xf>
    <xf numFmtId="0" fontId="3" fillId="4" borderId="1" xfId="0" applyFont="1" applyFill="1" applyBorder="1"/>
    <xf numFmtId="0" fontId="3" fillId="4" borderId="2" xfId="0" applyFont="1" applyFill="1" applyBorder="1"/>
    <xf numFmtId="0" fontId="3" fillId="4" borderId="20" xfId="0" applyFont="1" applyFill="1" applyBorder="1"/>
    <xf numFmtId="0" fontId="0" fillId="2" borderId="0" xfId="0" applyFill="1" applyBorder="1" applyAlignment="1">
      <alignment vertical="center"/>
    </xf>
    <xf numFmtId="0" fontId="3" fillId="2" borderId="0" xfId="0" applyFont="1" applyFill="1" applyAlignment="1"/>
    <xf numFmtId="0" fontId="27" fillId="2" borderId="0" xfId="0" applyFont="1" applyFill="1" applyAlignment="1"/>
    <xf numFmtId="0" fontId="27" fillId="2" borderId="0" xfId="0" applyFont="1" applyFill="1" applyBorder="1" applyAlignment="1">
      <alignment vertical="center"/>
    </xf>
    <xf numFmtId="0" fontId="2" fillId="2" borderId="0" xfId="0" applyFont="1" applyFill="1" applyBorder="1" applyAlignment="1">
      <alignment vertical="center"/>
    </xf>
    <xf numFmtId="0" fontId="3" fillId="2" borderId="0" xfId="2" applyFont="1" applyFill="1" applyBorder="1" applyAlignment="1" applyProtection="1">
      <alignment horizontal="center" vertical="center"/>
    </xf>
    <xf numFmtId="0" fontId="9" fillId="0" borderId="0" xfId="0" applyFont="1"/>
    <xf numFmtId="0" fontId="0" fillId="5" borderId="0" xfId="0" applyFill="1"/>
    <xf numFmtId="0" fontId="0" fillId="2" borderId="0" xfId="0" applyFill="1"/>
    <xf numFmtId="0" fontId="0" fillId="2" borderId="10" xfId="0" applyFill="1" applyBorder="1"/>
    <xf numFmtId="0" fontId="0" fillId="2" borderId="21" xfId="0" applyFill="1" applyBorder="1"/>
    <xf numFmtId="0" fontId="0" fillId="2" borderId="9" xfId="0" applyFill="1" applyBorder="1"/>
    <xf numFmtId="0" fontId="0" fillId="2" borderId="8" xfId="0" applyFill="1" applyBorder="1"/>
    <xf numFmtId="0" fontId="0" fillId="2" borderId="0" xfId="0" applyFill="1" applyBorder="1"/>
    <xf numFmtId="0" fontId="0" fillId="2" borderId="7" xfId="0" applyFill="1" applyBorder="1"/>
    <xf numFmtId="0" fontId="0" fillId="2" borderId="2" xfId="0" applyFill="1" applyBorder="1"/>
    <xf numFmtId="0" fontId="0" fillId="2" borderId="20" xfId="0" applyFill="1" applyBorder="1"/>
    <xf numFmtId="0" fontId="0" fillId="2" borderId="1" xfId="0" applyFill="1" applyBorder="1"/>
    <xf numFmtId="0" fontId="0" fillId="2" borderId="0" xfId="0" applyFont="1" applyFill="1" applyBorder="1" applyAlignment="1">
      <alignment vertical="center" wrapText="1"/>
    </xf>
    <xf numFmtId="0" fontId="0" fillId="2" borderId="0" xfId="0" applyFill="1" applyBorder="1" applyAlignment="1"/>
    <xf numFmtId="0" fontId="5" fillId="4" borderId="0" xfId="0" applyFont="1" applyFill="1" applyBorder="1" applyAlignment="1">
      <alignment horizontal="right" vertical="center"/>
    </xf>
    <xf numFmtId="165" fontId="18" fillId="4" borderId="0" xfId="0" applyNumberFormat="1" applyFont="1" applyFill="1" applyBorder="1" applyAlignment="1">
      <alignment horizontal="center" vertical="center"/>
    </xf>
    <xf numFmtId="0" fontId="0" fillId="2" borderId="7" xfId="0" applyFill="1" applyBorder="1" applyAlignment="1">
      <alignment vertical="center"/>
    </xf>
    <xf numFmtId="0" fontId="3" fillId="4" borderId="0" xfId="0" applyFont="1" applyFill="1"/>
    <xf numFmtId="0" fontId="3" fillId="4" borderId="0" xfId="0" applyFont="1" applyFill="1" applyAlignment="1">
      <alignment horizontal="right"/>
    </xf>
    <xf numFmtId="0" fontId="33" fillId="4" borderId="0" xfId="0" applyFont="1" applyFill="1" applyBorder="1" applyAlignment="1">
      <alignment horizontal="left" vertical="center"/>
    </xf>
    <xf numFmtId="0" fontId="3" fillId="4" borderId="7" xfId="0" applyFont="1" applyFill="1" applyBorder="1" applyAlignment="1">
      <alignment horizontal="right"/>
    </xf>
    <xf numFmtId="0" fontId="0" fillId="0" borderId="0" xfId="0" applyAlignment="1">
      <alignment horizontal="right"/>
    </xf>
    <xf numFmtId="0" fontId="5" fillId="0" borderId="0" xfId="0" applyFont="1" applyFill="1"/>
    <xf numFmtId="0" fontId="3" fillId="0" borderId="0" xfId="0" applyFont="1" applyFill="1" applyAlignment="1">
      <alignment horizontal="left"/>
    </xf>
    <xf numFmtId="0" fontId="12" fillId="0" borderId="0" xfId="0" applyFont="1" applyFill="1" applyBorder="1" applyAlignment="1">
      <alignment horizontal="center" vertical="center" shrinkToFit="1"/>
    </xf>
    <xf numFmtId="0" fontId="0" fillId="3" borderId="0" xfId="0" applyFill="1"/>
    <xf numFmtId="0" fontId="0" fillId="6" borderId="0" xfId="0" applyFill="1"/>
    <xf numFmtId="0" fontId="2" fillId="0" borderId="0" xfId="0" applyFont="1"/>
    <xf numFmtId="0" fontId="2" fillId="6" borderId="0" xfId="0" applyFont="1" applyFill="1"/>
    <xf numFmtId="166" fontId="2" fillId="0" borderId="0" xfId="0" applyNumberFormat="1" applyFont="1"/>
    <xf numFmtId="166" fontId="0" fillId="0" borderId="0" xfId="0" applyNumberFormat="1"/>
    <xf numFmtId="166" fontId="0" fillId="3" borderId="0" xfId="0" applyNumberFormat="1" applyFill="1"/>
    <xf numFmtId="0" fontId="44" fillId="2" borderId="0" xfId="0" applyFont="1" applyFill="1" applyBorder="1" applyAlignment="1">
      <alignment vertical="top"/>
    </xf>
    <xf numFmtId="0" fontId="44" fillId="2" borderId="0" xfId="0" applyFont="1" applyFill="1" applyBorder="1" applyAlignment="1">
      <alignment vertical="top" wrapText="1"/>
    </xf>
    <xf numFmtId="14" fontId="0" fillId="0" borderId="0" xfId="0" applyNumberFormat="1"/>
    <xf numFmtId="14" fontId="0" fillId="0" borderId="0" xfId="0" applyNumberFormat="1" applyAlignment="1">
      <alignment vertical="center"/>
    </xf>
    <xf numFmtId="0" fontId="2" fillId="7" borderId="0" xfId="0" applyFont="1" applyFill="1"/>
    <xf numFmtId="0" fontId="0" fillId="7" borderId="0" xfId="0" applyFill="1" applyAlignment="1">
      <alignment vertical="center"/>
    </xf>
    <xf numFmtId="0" fontId="2" fillId="8" borderId="0" xfId="0" applyFont="1" applyFill="1"/>
    <xf numFmtId="0" fontId="0" fillId="8" borderId="0" xfId="0" applyFill="1" applyAlignment="1">
      <alignment vertical="center"/>
    </xf>
    <xf numFmtId="0" fontId="2" fillId="9" borderId="0" xfId="0" applyFont="1" applyFill="1"/>
    <xf numFmtId="0" fontId="0" fillId="9" borderId="0" xfId="0" applyFill="1" applyAlignment="1">
      <alignment vertical="center"/>
    </xf>
    <xf numFmtId="14" fontId="0" fillId="9" borderId="0" xfId="0" applyNumberFormat="1" applyFill="1" applyAlignment="1">
      <alignment vertical="center"/>
    </xf>
    <xf numFmtId="0" fontId="2" fillId="10" borderId="0" xfId="0" applyFont="1" applyFill="1"/>
    <xf numFmtId="0" fontId="0" fillId="10" borderId="0" xfId="0" applyFill="1" applyAlignment="1">
      <alignment vertical="center"/>
    </xf>
    <xf numFmtId="14" fontId="0" fillId="10" borderId="0" xfId="0" applyNumberFormat="1" applyFill="1" applyAlignment="1">
      <alignment vertical="center"/>
    </xf>
    <xf numFmtId="14" fontId="0" fillId="8" borderId="0" xfId="0" applyNumberFormat="1" applyFill="1" applyAlignment="1">
      <alignment vertical="center"/>
    </xf>
    <xf numFmtId="0" fontId="2" fillId="11" borderId="0" xfId="0" applyFont="1" applyFill="1"/>
    <xf numFmtId="0" fontId="0" fillId="11" borderId="0" xfId="0" applyFill="1" applyAlignment="1">
      <alignment vertical="center"/>
    </xf>
    <xf numFmtId="14" fontId="0" fillId="11" borderId="0" xfId="0" applyNumberFormat="1" applyFill="1" applyAlignment="1">
      <alignment vertical="center"/>
    </xf>
    <xf numFmtId="0" fontId="2" fillId="4" borderId="0" xfId="0" applyFont="1" applyFill="1"/>
    <xf numFmtId="0" fontId="0" fillId="4" borderId="0" xfId="0" applyFill="1" applyAlignment="1">
      <alignment vertical="center"/>
    </xf>
    <xf numFmtId="14" fontId="0" fillId="4" borderId="0" xfId="0" applyNumberFormat="1" applyFill="1" applyAlignment="1">
      <alignment vertical="center"/>
    </xf>
    <xf numFmtId="0" fontId="2" fillId="12" borderId="0" xfId="0" applyFont="1" applyFill="1"/>
    <xf numFmtId="0" fontId="0" fillId="12" borderId="0" xfId="0" applyFill="1" applyAlignment="1">
      <alignment vertical="center"/>
    </xf>
    <xf numFmtId="14" fontId="0" fillId="12" borderId="0" xfId="0" applyNumberFormat="1" applyFill="1" applyAlignment="1">
      <alignment vertical="center"/>
    </xf>
    <xf numFmtId="0" fontId="2" fillId="13" borderId="0" xfId="0" applyFont="1" applyFill="1"/>
    <xf numFmtId="0" fontId="0" fillId="13" borderId="0" xfId="0" applyFill="1" applyAlignment="1">
      <alignment vertical="center"/>
    </xf>
    <xf numFmtId="14" fontId="0" fillId="13" borderId="0" xfId="0" applyNumberFormat="1" applyFill="1" applyAlignment="1">
      <alignment vertical="center"/>
    </xf>
    <xf numFmtId="14" fontId="0" fillId="7" borderId="0" xfId="0" applyNumberFormat="1" applyFill="1" applyAlignment="1">
      <alignment vertical="center"/>
    </xf>
    <xf numFmtId="164" fontId="0" fillId="7" borderId="0" xfId="0" applyNumberFormat="1" applyFill="1" applyAlignment="1">
      <alignment vertical="center"/>
    </xf>
    <xf numFmtId="164" fontId="0" fillId="8" borderId="0" xfId="0" applyNumberFormat="1" applyFill="1" applyAlignment="1">
      <alignment vertical="center"/>
    </xf>
    <xf numFmtId="164" fontId="0" fillId="10" borderId="0" xfId="0" applyNumberFormat="1" applyFill="1" applyAlignment="1">
      <alignment vertical="center"/>
    </xf>
    <xf numFmtId="164" fontId="0" fillId="9" borderId="0" xfId="0" applyNumberFormat="1" applyFill="1" applyAlignment="1">
      <alignment vertical="center"/>
    </xf>
    <xf numFmtId="164" fontId="0" fillId="11" borderId="0" xfId="0" applyNumberFormat="1" applyFill="1" applyAlignment="1">
      <alignment vertical="center"/>
    </xf>
    <xf numFmtId="164" fontId="0" fillId="4" borderId="0" xfId="0" applyNumberFormat="1" applyFill="1" applyAlignment="1">
      <alignment vertical="center"/>
    </xf>
    <xf numFmtId="164" fontId="0" fillId="12" borderId="0" xfId="0" applyNumberFormat="1" applyFill="1" applyAlignment="1">
      <alignment vertical="center"/>
    </xf>
    <xf numFmtId="164" fontId="0" fillId="13" borderId="0" xfId="0" applyNumberFormat="1" applyFill="1" applyAlignment="1">
      <alignment vertical="center"/>
    </xf>
    <xf numFmtId="0" fontId="0" fillId="0" borderId="0" xfId="0" applyAlignment="1">
      <alignment wrapText="1"/>
    </xf>
    <xf numFmtId="0" fontId="46" fillId="0" borderId="6" xfId="0" applyFont="1" applyBorder="1" applyAlignment="1" applyProtection="1">
      <alignment horizontal="center" vertical="center"/>
      <protection locked="0"/>
    </xf>
    <xf numFmtId="0" fontId="0" fillId="0" borderId="18" xfId="0" applyBorder="1" applyAlignment="1">
      <alignment horizontal="center" shrinkToFit="1"/>
    </xf>
    <xf numFmtId="0" fontId="0" fillId="0" borderId="15" xfId="0" applyBorder="1" applyAlignment="1">
      <alignment horizontal="center" shrinkToFit="1"/>
    </xf>
    <xf numFmtId="0" fontId="0" fillId="0" borderId="12" xfId="0" applyBorder="1" applyAlignment="1">
      <alignment horizontal="center" shrinkToFit="1"/>
    </xf>
    <xf numFmtId="0" fontId="2" fillId="0" borderId="0" xfId="0" applyFont="1" applyAlignment="1">
      <alignment horizontal="center"/>
    </xf>
    <xf numFmtId="0" fontId="0" fillId="0" borderId="0" xfId="0" applyAlignment="1">
      <alignment horizontal="center"/>
    </xf>
    <xf numFmtId="49" fontId="0" fillId="0" borderId="0" xfId="0" applyNumberFormat="1" applyAlignment="1">
      <alignment horizontal="right"/>
    </xf>
    <xf numFmtId="0" fontId="2" fillId="0" borderId="0" xfId="0" applyFont="1" applyAlignment="1"/>
    <xf numFmtId="0" fontId="0" fillId="0" borderId="0" xfId="0" applyAlignment="1">
      <alignment horizontal="left" indent="1"/>
    </xf>
    <xf numFmtId="0" fontId="0" fillId="0" borderId="0" xfId="0" applyAlignment="1">
      <alignment horizontal="left"/>
    </xf>
    <xf numFmtId="49" fontId="0" fillId="3" borderId="0" xfId="0" applyNumberFormat="1" applyFill="1" applyAlignment="1">
      <alignment horizontal="right"/>
    </xf>
    <xf numFmtId="0" fontId="0" fillId="3" borderId="0" xfId="0" applyFill="1" applyAlignment="1">
      <alignment horizontal="center"/>
    </xf>
    <xf numFmtId="0" fontId="0" fillId="2" borderId="0" xfId="0" applyFill="1" applyBorder="1" applyAlignment="1">
      <alignment horizontal="center" vertical="center"/>
    </xf>
    <xf numFmtId="0" fontId="27" fillId="2" borderId="0" xfId="0" applyFont="1" applyFill="1" applyAlignment="1">
      <alignment horizontal="center"/>
    </xf>
    <xf numFmtId="0" fontId="0" fillId="7" borderId="0" xfId="0" applyFill="1"/>
    <xf numFmtId="0" fontId="41" fillId="2" borderId="0" xfId="0" applyFont="1" applyFill="1" applyAlignment="1">
      <alignment vertical="top" wrapText="1"/>
    </xf>
    <xf numFmtId="0" fontId="21" fillId="2" borderId="0" xfId="0" applyFont="1" applyFill="1" applyBorder="1" applyAlignment="1">
      <alignment vertical="center"/>
    </xf>
    <xf numFmtId="0" fontId="49" fillId="2" borderId="21" xfId="0" applyFont="1" applyFill="1" applyBorder="1" applyAlignment="1" applyProtection="1">
      <alignment horizontal="left"/>
      <protection locked="0"/>
    </xf>
    <xf numFmtId="0" fontId="45" fillId="2" borderId="21" xfId="0" applyFont="1" applyFill="1" applyBorder="1" applyAlignment="1" applyProtection="1">
      <alignment horizontal="center"/>
      <protection locked="0"/>
    </xf>
    <xf numFmtId="20" fontId="45" fillId="2" borderId="21" xfId="0" applyNumberFormat="1" applyFont="1" applyFill="1" applyBorder="1" applyAlignment="1" applyProtection="1">
      <alignment horizontal="center" shrinkToFit="1"/>
      <protection locked="0"/>
    </xf>
    <xf numFmtId="0" fontId="45" fillId="2" borderId="21" xfId="0" applyFont="1" applyFill="1" applyBorder="1" applyAlignment="1" applyProtection="1">
      <alignment horizontal="center" shrinkToFit="1"/>
      <protection locked="0"/>
    </xf>
    <xf numFmtId="0" fontId="0" fillId="2" borderId="21" xfId="0" applyFill="1" applyBorder="1" applyAlignment="1">
      <alignment horizontal="center" shrinkToFit="1"/>
    </xf>
    <xf numFmtId="0" fontId="5" fillId="2" borderId="0" xfId="0" applyFont="1" applyFill="1" applyAlignment="1">
      <alignment horizontal="center"/>
    </xf>
    <xf numFmtId="0" fontId="23" fillId="0" borderId="0" xfId="0" applyFont="1" applyFill="1" applyAlignment="1">
      <alignment horizontal="center" wrapText="1"/>
    </xf>
    <xf numFmtId="0" fontId="52" fillId="0" borderId="0" xfId="2" applyFont="1" applyFill="1" applyBorder="1" applyAlignment="1" applyProtection="1">
      <alignment horizontal="center" vertical="center"/>
    </xf>
    <xf numFmtId="0" fontId="13" fillId="2" borderId="0" xfId="0" applyFont="1" applyFill="1"/>
    <xf numFmtId="0" fontId="44" fillId="2" borderId="0" xfId="0" applyFont="1" applyFill="1" applyAlignment="1">
      <alignment vertical="center"/>
    </xf>
    <xf numFmtId="164" fontId="9" fillId="2" borderId="0" xfId="0" applyNumberFormat="1" applyFont="1" applyFill="1" applyBorder="1" applyAlignment="1">
      <alignment horizontal="center" vertical="center"/>
    </xf>
    <xf numFmtId="0" fontId="13" fillId="2" borderId="0" xfId="2" applyFont="1" applyFill="1" applyBorder="1" applyAlignment="1" applyProtection="1">
      <alignment horizontal="center" vertical="center"/>
    </xf>
    <xf numFmtId="0" fontId="54" fillId="2" borderId="0" xfId="0" applyFont="1" applyFill="1" applyBorder="1" applyAlignment="1">
      <alignment horizontal="center" vertical="center"/>
    </xf>
    <xf numFmtId="0" fontId="6" fillId="2" borderId="0" xfId="2" applyFont="1" applyFill="1" applyBorder="1" applyAlignment="1" applyProtection="1">
      <alignment horizontal="center" vertical="center" shrinkToFit="1"/>
    </xf>
    <xf numFmtId="0" fontId="54" fillId="2" borderId="0" xfId="0" applyFont="1" applyFill="1" applyBorder="1" applyAlignment="1">
      <alignment horizontal="center" vertical="center" shrinkToFit="1"/>
    </xf>
    <xf numFmtId="164" fontId="9" fillId="2" borderId="0" xfId="0" applyNumberFormat="1" applyFont="1" applyFill="1" applyBorder="1" applyAlignment="1">
      <alignment horizontal="center" vertical="center" shrinkToFit="1"/>
    </xf>
    <xf numFmtId="164" fontId="13" fillId="2" borderId="0" xfId="0" applyNumberFormat="1" applyFont="1" applyFill="1" applyBorder="1" applyAlignment="1">
      <alignment horizontal="left" vertical="center"/>
    </xf>
    <xf numFmtId="0" fontId="43" fillId="2" borderId="0" xfId="0" applyFont="1" applyFill="1" applyAlignment="1"/>
    <xf numFmtId="0" fontId="43" fillId="0" borderId="0" xfId="0" applyFont="1" applyFill="1" applyAlignment="1">
      <alignment vertical="center"/>
    </xf>
    <xf numFmtId="0" fontId="13" fillId="0" borderId="0" xfId="0" applyFont="1" applyFill="1" applyBorder="1" applyAlignment="1">
      <alignment horizontal="center" vertical="center"/>
    </xf>
    <xf numFmtId="164" fontId="43" fillId="0" borderId="0" xfId="0" applyNumberFormat="1" applyFont="1" applyFill="1" applyBorder="1" applyAlignment="1">
      <alignment horizontal="center" vertical="center"/>
    </xf>
    <xf numFmtId="0" fontId="13" fillId="0" borderId="0" xfId="0" applyFont="1" applyFill="1"/>
    <xf numFmtId="0" fontId="54" fillId="0" borderId="0" xfId="0" applyFont="1" applyFill="1" applyBorder="1" applyAlignment="1">
      <alignment horizontal="center" vertical="center"/>
    </xf>
    <xf numFmtId="164" fontId="9" fillId="0" borderId="0" xfId="0" applyNumberFormat="1" applyFont="1" applyFill="1" applyBorder="1" applyAlignment="1">
      <alignment horizontal="center" vertical="center"/>
    </xf>
    <xf numFmtId="0" fontId="13" fillId="0" borderId="0" xfId="0" applyFont="1" applyFill="1" applyAlignment="1">
      <alignment horizontal="right"/>
    </xf>
    <xf numFmtId="0" fontId="58" fillId="2" borderId="0" xfId="0" applyFont="1" applyFill="1"/>
    <xf numFmtId="0" fontId="58" fillId="0" borderId="0" xfId="0" applyFont="1"/>
    <xf numFmtId="0" fontId="59" fillId="0" borderId="0" xfId="0" applyFont="1"/>
    <xf numFmtId="164" fontId="58" fillId="2" borderId="0" xfId="0" applyNumberFormat="1" applyFont="1" applyFill="1" applyBorder="1" applyAlignment="1">
      <alignment horizontal="center" vertical="center"/>
    </xf>
    <xf numFmtId="164" fontId="50" fillId="0" borderId="0" xfId="0" applyNumberFormat="1" applyFont="1" applyBorder="1" applyAlignment="1" applyProtection="1">
      <alignment horizontal="center" vertical="center"/>
      <protection locked="0"/>
    </xf>
    <xf numFmtId="0" fontId="23" fillId="0" borderId="0" xfId="0" applyFont="1" applyFill="1" applyBorder="1" applyAlignment="1">
      <alignment horizontal="center" wrapText="1"/>
    </xf>
    <xf numFmtId="0" fontId="51" fillId="0" borderId="0" xfId="0" applyFont="1" applyFill="1" applyBorder="1" applyAlignment="1" applyProtection="1">
      <alignment horizontal="center"/>
      <protection locked="0"/>
    </xf>
    <xf numFmtId="164" fontId="9" fillId="2" borderId="21" xfId="0" applyNumberFormat="1" applyFont="1" applyFill="1" applyBorder="1" applyAlignment="1">
      <alignment horizontal="center" vertical="center" shrinkToFit="1"/>
    </xf>
    <xf numFmtId="164" fontId="9" fillId="2" borderId="21" xfId="0" applyNumberFormat="1" applyFont="1" applyFill="1" applyBorder="1" applyAlignment="1">
      <alignment horizontal="center" vertical="center"/>
    </xf>
    <xf numFmtId="0" fontId="6" fillId="2" borderId="26" xfId="2" applyFont="1" applyFill="1" applyBorder="1" applyAlignment="1" applyProtection="1">
      <alignment horizontal="center" vertical="center" shrinkToFit="1"/>
    </xf>
    <xf numFmtId="0" fontId="13" fillId="2" borderId="26" xfId="0" applyFont="1" applyFill="1" applyBorder="1" applyAlignment="1"/>
    <xf numFmtId="0" fontId="13" fillId="2" borderId="26" xfId="2" applyFont="1" applyFill="1" applyBorder="1" applyAlignment="1" applyProtection="1">
      <alignment horizontal="center" vertical="center"/>
    </xf>
    <xf numFmtId="0" fontId="3" fillId="2" borderId="26" xfId="2" applyFont="1" applyFill="1" applyBorder="1" applyAlignment="1" applyProtection="1">
      <alignment horizontal="center" vertical="center"/>
    </xf>
    <xf numFmtId="164" fontId="9" fillId="2" borderId="7" xfId="0" applyNumberFormat="1" applyFont="1" applyFill="1" applyBorder="1" applyAlignment="1">
      <alignment horizontal="center" vertical="center" shrinkToFit="1"/>
    </xf>
    <xf numFmtId="164" fontId="9" fillId="2" borderId="7" xfId="0" applyNumberFormat="1" applyFont="1" applyFill="1" applyBorder="1" applyAlignment="1">
      <alignment horizontal="center" vertical="center"/>
    </xf>
    <xf numFmtId="0" fontId="13" fillId="0" borderId="26" xfId="2" applyFont="1" applyBorder="1" applyAlignment="1" applyProtection="1">
      <alignment horizontal="left" vertical="top" shrinkToFit="1"/>
      <protection locked="0"/>
    </xf>
    <xf numFmtId="0" fontId="13" fillId="0" borderId="0" xfId="2" applyFont="1" applyBorder="1" applyAlignment="1" applyProtection="1">
      <alignment horizontal="left" vertical="top" shrinkToFit="1"/>
      <protection locked="0"/>
    </xf>
    <xf numFmtId="0" fontId="13" fillId="0" borderId="29" xfId="2" applyFont="1" applyBorder="1" applyAlignment="1" applyProtection="1">
      <alignment horizontal="left" vertical="top" shrinkToFit="1"/>
      <protection locked="0"/>
    </xf>
    <xf numFmtId="0" fontId="13" fillId="0" borderId="30" xfId="2" applyFont="1" applyBorder="1" applyAlignment="1" applyProtection="1">
      <alignment horizontal="left" vertical="top" shrinkToFit="1"/>
      <protection locked="0"/>
    </xf>
    <xf numFmtId="0" fontId="4" fillId="0" borderId="10" xfId="0" applyFont="1" applyBorder="1" applyAlignment="1" applyProtection="1">
      <alignment horizontal="left" vertical="top"/>
      <protection locked="0"/>
    </xf>
    <xf numFmtId="0" fontId="4" fillId="0" borderId="21"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2"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1" xfId="0" applyFont="1" applyBorder="1" applyAlignment="1" applyProtection="1">
      <alignment horizontal="left" vertical="top"/>
      <protection locked="0"/>
    </xf>
    <xf numFmtId="0" fontId="21" fillId="2" borderId="0" xfId="0" applyFont="1" applyFill="1" applyBorder="1" applyAlignment="1">
      <alignment horizontal="center" vertical="center" wrapText="1"/>
    </xf>
    <xf numFmtId="0" fontId="13" fillId="0" borderId="22" xfId="0" applyFont="1" applyBorder="1" applyAlignment="1" applyProtection="1">
      <alignment horizontal="left" vertical="top"/>
      <protection locked="0"/>
    </xf>
    <xf numFmtId="0" fontId="13" fillId="0" borderId="23" xfId="0" applyFont="1" applyBorder="1" applyAlignment="1" applyProtection="1">
      <alignment horizontal="left" vertical="top"/>
      <protection locked="0"/>
    </xf>
    <xf numFmtId="164" fontId="58" fillId="0" borderId="24" xfId="0" applyNumberFormat="1" applyFont="1" applyBorder="1" applyAlignment="1">
      <alignment horizontal="center" vertical="center" textRotation="180" wrapText="1"/>
    </xf>
    <xf numFmtId="164" fontId="58" fillId="0" borderId="25" xfId="0" applyNumberFormat="1" applyFont="1" applyBorder="1" applyAlignment="1">
      <alignment horizontal="center" vertical="center" textRotation="180" wrapText="1"/>
    </xf>
    <xf numFmtId="164" fontId="58" fillId="0" borderId="8" xfId="0" applyNumberFormat="1" applyFont="1" applyBorder="1" applyAlignment="1">
      <alignment horizontal="center" vertical="center" textRotation="180" wrapText="1"/>
    </xf>
    <xf numFmtId="164" fontId="58" fillId="0" borderId="27" xfId="0" applyNumberFormat="1" applyFont="1" applyBorder="1" applyAlignment="1">
      <alignment horizontal="center" vertical="center" textRotation="180" wrapText="1"/>
    </xf>
    <xf numFmtId="164" fontId="58" fillId="0" borderId="31" xfId="0" applyNumberFormat="1" applyFont="1" applyBorder="1" applyAlignment="1">
      <alignment horizontal="center" vertical="center" textRotation="180" wrapText="1"/>
    </xf>
    <xf numFmtId="164" fontId="58" fillId="0" borderId="32" xfId="0" applyNumberFormat="1" applyFont="1" applyBorder="1" applyAlignment="1">
      <alignment horizontal="center" vertical="center" textRotation="180" wrapText="1"/>
    </xf>
    <xf numFmtId="14" fontId="50" fillId="0" borderId="20" xfId="0" applyNumberFormat="1" applyFont="1" applyBorder="1" applyAlignment="1" applyProtection="1">
      <alignment horizontal="center" vertical="center"/>
      <protection locked="0"/>
    </xf>
    <xf numFmtId="0" fontId="50" fillId="0" borderId="20" xfId="2" applyFont="1" applyBorder="1" applyAlignment="1" applyProtection="1">
      <alignment horizontal="center" vertical="center"/>
      <protection locked="0"/>
    </xf>
    <xf numFmtId="0" fontId="13" fillId="2" borderId="10" xfId="0" applyFont="1" applyFill="1" applyBorder="1" applyAlignment="1" applyProtection="1">
      <alignment horizontal="left" vertical="top" shrinkToFit="1"/>
      <protection locked="0"/>
    </xf>
    <xf numFmtId="0" fontId="13" fillId="2" borderId="21" xfId="0" applyFont="1" applyFill="1" applyBorder="1" applyAlignment="1" applyProtection="1">
      <alignment horizontal="left" vertical="top" shrinkToFit="1"/>
      <protection locked="0"/>
    </xf>
    <xf numFmtId="0" fontId="13" fillId="2" borderId="9" xfId="0" applyFont="1" applyFill="1" applyBorder="1" applyAlignment="1" applyProtection="1">
      <alignment horizontal="left" vertical="top" shrinkToFit="1"/>
      <protection locked="0"/>
    </xf>
    <xf numFmtId="0" fontId="13" fillId="2" borderId="8" xfId="0" applyFont="1" applyFill="1" applyBorder="1" applyAlignment="1" applyProtection="1">
      <alignment horizontal="left" vertical="top" shrinkToFit="1"/>
      <protection locked="0"/>
    </xf>
    <xf numFmtId="0" fontId="13" fillId="2" borderId="0" xfId="0" applyFont="1" applyFill="1" applyBorder="1" applyAlignment="1" applyProtection="1">
      <alignment horizontal="left" vertical="top" shrinkToFit="1"/>
      <protection locked="0"/>
    </xf>
    <xf numFmtId="0" fontId="13" fillId="2" borderId="7" xfId="0" applyFont="1" applyFill="1" applyBorder="1" applyAlignment="1" applyProtection="1">
      <alignment horizontal="left" vertical="top" shrinkToFit="1"/>
      <protection locked="0"/>
    </xf>
    <xf numFmtId="0" fontId="13" fillId="2" borderId="2" xfId="0" applyFont="1" applyFill="1" applyBorder="1" applyAlignment="1" applyProtection="1">
      <alignment horizontal="left" vertical="top" shrinkToFit="1"/>
      <protection locked="0"/>
    </xf>
    <xf numFmtId="0" fontId="13" fillId="2" borderId="20" xfId="0" applyFont="1" applyFill="1" applyBorder="1" applyAlignment="1" applyProtection="1">
      <alignment horizontal="left" vertical="top" shrinkToFit="1"/>
      <protection locked="0"/>
    </xf>
    <xf numFmtId="0" fontId="13" fillId="2" borderId="1" xfId="0" applyFont="1" applyFill="1" applyBorder="1" applyAlignment="1" applyProtection="1">
      <alignment horizontal="left" vertical="top" shrinkToFit="1"/>
      <protection locked="0"/>
    </xf>
    <xf numFmtId="0" fontId="13" fillId="2" borderId="26" xfId="0" applyFont="1" applyFill="1" applyBorder="1" applyAlignment="1">
      <alignment horizontal="center" vertical="center"/>
    </xf>
    <xf numFmtId="0" fontId="13" fillId="2" borderId="0" xfId="0" applyFont="1" applyFill="1" applyBorder="1" applyAlignment="1">
      <alignment horizontal="center" vertical="center"/>
    </xf>
    <xf numFmtId="164" fontId="50" fillId="0" borderId="20" xfId="0" applyNumberFormat="1" applyFont="1" applyBorder="1" applyAlignment="1" applyProtection="1">
      <alignment horizontal="center" vertical="center"/>
      <protection locked="0"/>
    </xf>
    <xf numFmtId="0" fontId="6" fillId="2" borderId="0" xfId="2" applyFont="1" applyFill="1" applyBorder="1" applyAlignment="1" applyProtection="1">
      <alignment horizontal="right" vertical="center" shrinkToFit="1"/>
    </xf>
    <xf numFmtId="0" fontId="54" fillId="2" borderId="0" xfId="0" applyFont="1" applyFill="1" applyBorder="1" applyAlignment="1">
      <alignment horizontal="right" vertical="center" shrinkToFit="1"/>
    </xf>
    <xf numFmtId="164" fontId="50" fillId="0" borderId="20" xfId="0" applyNumberFormat="1" applyFont="1" applyBorder="1" applyAlignment="1" applyProtection="1">
      <alignment horizontal="center" vertical="center" shrinkToFit="1"/>
      <protection locked="0"/>
    </xf>
    <xf numFmtId="0" fontId="13" fillId="2" borderId="26"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0" fontId="55" fillId="2" borderId="0" xfId="2" applyFont="1" applyFill="1" applyBorder="1" applyAlignment="1" applyProtection="1">
      <alignment horizontal="right" vertical="center" shrinkToFit="1"/>
    </xf>
    <xf numFmtId="0" fontId="13" fillId="0" borderId="33" xfId="2" applyFont="1" applyBorder="1" applyAlignment="1" applyProtection="1">
      <alignment horizontal="left" vertical="top" shrinkToFit="1"/>
      <protection locked="0"/>
    </xf>
    <xf numFmtId="0" fontId="13" fillId="0" borderId="21" xfId="2" applyFont="1" applyBorder="1" applyAlignment="1" applyProtection="1">
      <alignment horizontal="left" vertical="top" shrinkToFit="1"/>
      <protection locked="0"/>
    </xf>
    <xf numFmtId="0" fontId="13" fillId="0" borderId="26"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13" fillId="0" borderId="28" xfId="0" applyFont="1" applyBorder="1" applyAlignment="1" applyProtection="1">
      <alignment horizontal="left" vertical="top"/>
      <protection locked="0"/>
    </xf>
    <xf numFmtId="0" fontId="13" fillId="0" borderId="20" xfId="0" applyFont="1" applyBorder="1" applyAlignment="1" applyProtection="1">
      <alignment horizontal="left" vertical="top"/>
      <protection locked="0"/>
    </xf>
    <xf numFmtId="0" fontId="22" fillId="2" borderId="0" xfId="0" applyFont="1" applyFill="1" applyBorder="1" applyAlignment="1">
      <alignment horizontal="left" vertical="top" wrapText="1"/>
    </xf>
    <xf numFmtId="165" fontId="45" fillId="4" borderId="0" xfId="0" applyNumberFormat="1" applyFont="1" applyFill="1" applyBorder="1" applyAlignment="1" applyProtection="1">
      <alignment horizontal="center" vertical="center"/>
      <protection locked="0"/>
    </xf>
    <xf numFmtId="0" fontId="25" fillId="2" borderId="0" xfId="0" applyFont="1" applyFill="1" applyBorder="1" applyAlignment="1">
      <alignment horizontal="center" vertical="center" wrapText="1"/>
    </xf>
    <xf numFmtId="0" fontId="5" fillId="0" borderId="5" xfId="2" applyFont="1" applyBorder="1" applyAlignment="1" applyProtection="1">
      <alignment horizontal="center" vertical="center"/>
    </xf>
    <xf numFmtId="0" fontId="5" fillId="0" borderId="4" xfId="2" applyFont="1" applyBorder="1" applyAlignment="1" applyProtection="1">
      <alignment horizontal="center" vertical="center"/>
    </xf>
    <xf numFmtId="0" fontId="5" fillId="0" borderId="3" xfId="2" applyFont="1" applyBorder="1" applyAlignment="1" applyProtection="1">
      <alignment horizontal="center" vertical="center"/>
    </xf>
    <xf numFmtId="164" fontId="56" fillId="0" borderId="20" xfId="0" applyNumberFormat="1" applyFont="1" applyFill="1" applyBorder="1" applyAlignment="1" applyProtection="1">
      <alignment horizontal="center" vertical="center"/>
      <protection locked="0"/>
    </xf>
    <xf numFmtId="0" fontId="50" fillId="0" borderId="28" xfId="0" applyFont="1" applyBorder="1" applyAlignment="1" applyProtection="1">
      <alignment vertical="center" shrinkToFit="1"/>
      <protection locked="0"/>
    </xf>
    <xf numFmtId="0" fontId="50" fillId="0" borderId="20" xfId="0" applyFont="1" applyBorder="1" applyAlignment="1" applyProtection="1">
      <alignment vertical="center" shrinkToFit="1"/>
      <protection locked="0"/>
    </xf>
    <xf numFmtId="0" fontId="50" fillId="0" borderId="1" xfId="0" applyFont="1" applyBorder="1" applyAlignment="1" applyProtection="1">
      <alignment vertical="center" shrinkToFit="1"/>
      <protection locked="0"/>
    </xf>
    <xf numFmtId="0" fontId="49" fillId="0" borderId="16" xfId="0" applyFont="1" applyBorder="1" applyAlignment="1" applyProtection="1">
      <alignment horizontal="left"/>
      <protection locked="0"/>
    </xf>
    <xf numFmtId="0" fontId="49" fillId="0" borderId="15" xfId="0" applyFont="1" applyBorder="1" applyAlignment="1" applyProtection="1">
      <alignment horizontal="left"/>
      <protection locked="0"/>
    </xf>
    <xf numFmtId="0" fontId="49" fillId="0" borderId="14" xfId="0" applyFont="1" applyBorder="1" applyAlignment="1" applyProtection="1">
      <alignment horizontal="left"/>
      <protection locked="0"/>
    </xf>
    <xf numFmtId="20" fontId="45" fillId="0" borderId="16" xfId="0" applyNumberFormat="1" applyFont="1" applyBorder="1" applyAlignment="1" applyProtection="1">
      <alignment horizontal="center" shrinkToFit="1"/>
      <protection locked="0"/>
    </xf>
    <xf numFmtId="0" fontId="45" fillId="0" borderId="15" xfId="0" applyFont="1" applyBorder="1" applyAlignment="1" applyProtection="1">
      <alignment horizontal="center" shrinkToFit="1"/>
      <protection locked="0"/>
    </xf>
    <xf numFmtId="0" fontId="13" fillId="0" borderId="22" xfId="0" applyFont="1" applyBorder="1" applyAlignment="1" applyProtection="1">
      <alignment horizontal="left"/>
      <protection locked="0"/>
    </xf>
    <xf numFmtId="0" fontId="13" fillId="0" borderId="23" xfId="0" applyFont="1" applyBorder="1" applyAlignment="1" applyProtection="1">
      <alignment horizontal="left"/>
      <protection locked="0"/>
    </xf>
    <xf numFmtId="20" fontId="45" fillId="0" borderId="15" xfId="0" applyNumberFormat="1" applyFont="1" applyBorder="1" applyAlignment="1" applyProtection="1">
      <alignment horizontal="center" shrinkToFit="1"/>
      <protection locked="0"/>
    </xf>
    <xf numFmtId="0" fontId="45" fillId="0" borderId="14" xfId="0" applyFont="1" applyBorder="1" applyAlignment="1" applyProtection="1">
      <alignment horizontal="center" shrinkToFit="1"/>
      <protection locked="0"/>
    </xf>
    <xf numFmtId="0" fontId="33" fillId="0" borderId="5" xfId="0" applyFont="1" applyBorder="1" applyAlignment="1">
      <alignment horizontal="center" vertical="center"/>
    </xf>
    <xf numFmtId="0" fontId="33" fillId="0" borderId="4" xfId="0" applyFont="1" applyBorder="1" applyAlignment="1">
      <alignment horizontal="center" vertical="center"/>
    </xf>
    <xf numFmtId="0" fontId="33" fillId="0" borderId="3" xfId="0" applyFont="1" applyBorder="1" applyAlignment="1">
      <alignment horizontal="center" vertical="center"/>
    </xf>
    <xf numFmtId="0" fontId="41" fillId="2" borderId="0" xfId="0" applyFont="1" applyFill="1" applyAlignment="1">
      <alignment horizontal="center" vertical="top" wrapText="1"/>
    </xf>
    <xf numFmtId="164" fontId="26" fillId="0" borderId="24" xfId="0" applyNumberFormat="1" applyFont="1" applyBorder="1" applyAlignment="1">
      <alignment horizontal="center" vertical="center" textRotation="180" wrapText="1"/>
    </xf>
    <xf numFmtId="164" fontId="26" fillId="0" borderId="25" xfId="0" applyNumberFormat="1" applyFont="1" applyBorder="1" applyAlignment="1">
      <alignment horizontal="center" vertical="center" textRotation="180" wrapText="1"/>
    </xf>
    <xf numFmtId="164" fontId="26" fillId="0" borderId="8" xfId="0" applyNumberFormat="1" applyFont="1" applyBorder="1" applyAlignment="1">
      <alignment horizontal="center" vertical="center" textRotation="180" wrapText="1"/>
    </xf>
    <xf numFmtId="164" fontId="26" fillId="0" borderId="27" xfId="0" applyNumberFormat="1" applyFont="1" applyBorder="1" applyAlignment="1">
      <alignment horizontal="center" vertical="center" textRotation="180" wrapText="1"/>
    </xf>
    <xf numFmtId="164" fontId="26" fillId="0" borderId="31" xfId="0" applyNumberFormat="1" applyFont="1" applyBorder="1" applyAlignment="1">
      <alignment horizontal="center" vertical="center" textRotation="180" wrapText="1"/>
    </xf>
    <xf numFmtId="164" fontId="26" fillId="0" borderId="32" xfId="0" applyNumberFormat="1" applyFont="1" applyBorder="1" applyAlignment="1">
      <alignment horizontal="center" vertical="center" textRotation="180" wrapText="1"/>
    </xf>
    <xf numFmtId="0" fontId="45" fillId="0" borderId="16" xfId="0" applyFont="1" applyBorder="1" applyAlignment="1" applyProtection="1">
      <alignment horizontal="center"/>
      <protection locked="0"/>
    </xf>
    <xf numFmtId="0" fontId="45" fillId="0" borderId="15" xfId="0" applyFont="1" applyBorder="1" applyAlignment="1" applyProtection="1">
      <alignment horizontal="center"/>
      <protection locked="0"/>
    </xf>
    <xf numFmtId="0" fontId="45" fillId="0" borderId="14" xfId="0" applyFont="1" applyBorder="1" applyAlignment="1" applyProtection="1">
      <alignment horizontal="center"/>
      <protection locked="0"/>
    </xf>
    <xf numFmtId="0" fontId="2" fillId="0" borderId="5"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49" fillId="0" borderId="19" xfId="0" applyFont="1" applyBorder="1" applyAlignment="1" applyProtection="1">
      <alignment horizontal="left"/>
      <protection locked="0"/>
    </xf>
    <xf numFmtId="0" fontId="49" fillId="0" borderId="18" xfId="0" applyFont="1" applyBorder="1" applyAlignment="1" applyProtection="1">
      <alignment horizontal="left"/>
      <protection locked="0"/>
    </xf>
    <xf numFmtId="0" fontId="49" fillId="0" borderId="17" xfId="0" applyFont="1" applyBorder="1" applyAlignment="1" applyProtection="1">
      <alignment horizontal="left"/>
      <protection locked="0"/>
    </xf>
    <xf numFmtId="0" fontId="45" fillId="0" borderId="19" xfId="0" applyFont="1" applyBorder="1" applyAlignment="1" applyProtection="1">
      <alignment horizontal="center"/>
      <protection locked="0"/>
    </xf>
    <xf numFmtId="0" fontId="45" fillId="0" borderId="18" xfId="0" applyFont="1" applyBorder="1" applyAlignment="1" applyProtection="1">
      <alignment horizontal="center"/>
      <protection locked="0"/>
    </xf>
    <xf numFmtId="0" fontId="45" fillId="0" borderId="17" xfId="0" applyFont="1" applyBorder="1" applyAlignment="1" applyProtection="1">
      <alignment horizontal="center"/>
      <protection locked="0"/>
    </xf>
    <xf numFmtId="20" fontId="45" fillId="0" borderId="19" xfId="0" applyNumberFormat="1" applyFont="1" applyBorder="1" applyAlignment="1" applyProtection="1">
      <alignment horizontal="center" shrinkToFit="1"/>
      <protection locked="0"/>
    </xf>
    <xf numFmtId="0" fontId="45" fillId="0" borderId="18" xfId="0" applyFont="1" applyBorder="1" applyAlignment="1" applyProtection="1">
      <alignment horizontal="center" shrinkToFit="1"/>
      <protection locked="0"/>
    </xf>
    <xf numFmtId="20" fontId="45" fillId="0" borderId="18" xfId="0" applyNumberFormat="1" applyFont="1" applyBorder="1" applyAlignment="1" applyProtection="1">
      <alignment horizontal="center" shrinkToFit="1"/>
      <protection locked="0"/>
    </xf>
    <xf numFmtId="0" fontId="45" fillId="0" borderId="17" xfId="0" applyFont="1" applyBorder="1" applyAlignment="1" applyProtection="1">
      <alignment horizontal="center" shrinkToFit="1"/>
      <protection locked="0"/>
    </xf>
    <xf numFmtId="42" fontId="47" fillId="4" borderId="0" xfId="1" applyNumberFormat="1" applyFont="1" applyFill="1" applyBorder="1" applyAlignment="1" applyProtection="1">
      <alignment horizontal="center" vertical="center"/>
    </xf>
    <xf numFmtId="0" fontId="0" fillId="2" borderId="0" xfId="0" applyFill="1" applyBorder="1" applyAlignment="1">
      <alignment horizontal="center" vertical="center" wrapText="1"/>
    </xf>
    <xf numFmtId="0" fontId="2" fillId="0" borderId="8" xfId="0" applyFont="1" applyBorder="1" applyAlignment="1">
      <alignment horizontal="center" shrinkToFit="1"/>
    </xf>
    <xf numFmtId="0" fontId="2" fillId="0" borderId="0" xfId="0" applyFont="1" applyBorder="1" applyAlignment="1">
      <alignment horizontal="center" shrinkToFit="1"/>
    </xf>
    <xf numFmtId="20" fontId="45" fillId="0" borderId="12" xfId="0" applyNumberFormat="1" applyFont="1" applyBorder="1" applyAlignment="1" applyProtection="1">
      <alignment horizontal="center" shrinkToFit="1"/>
      <protection locked="0"/>
    </xf>
    <xf numFmtId="0" fontId="45" fillId="0" borderId="11" xfId="0" applyFont="1" applyBorder="1" applyAlignment="1" applyProtection="1">
      <alignment horizontal="center" shrinkToFit="1"/>
      <protection locked="0"/>
    </xf>
    <xf numFmtId="20" fontId="45" fillId="0" borderId="13" xfId="0" applyNumberFormat="1" applyFont="1" applyBorder="1" applyAlignment="1" applyProtection="1">
      <alignment horizontal="center" shrinkToFit="1"/>
      <protection locked="0"/>
    </xf>
    <xf numFmtId="0" fontId="45" fillId="0" borderId="12" xfId="0" applyFont="1" applyBorder="1" applyAlignment="1" applyProtection="1">
      <alignment horizontal="center" shrinkToFit="1"/>
      <protection locked="0"/>
    </xf>
    <xf numFmtId="0" fontId="21" fillId="2" borderId="10"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50" fillId="2" borderId="20" xfId="2" applyFont="1" applyFill="1" applyBorder="1" applyAlignment="1" applyProtection="1">
      <alignment horizontal="center" vertical="center"/>
      <protection locked="0"/>
    </xf>
    <xf numFmtId="164" fontId="57" fillId="0" borderId="24" xfId="0" applyNumberFormat="1" applyFont="1" applyBorder="1" applyAlignment="1">
      <alignment horizontal="center" vertical="center" textRotation="180" shrinkToFit="1"/>
    </xf>
    <xf numFmtId="164" fontId="57" fillId="0" borderId="25" xfId="0" applyNumberFormat="1" applyFont="1" applyBorder="1" applyAlignment="1">
      <alignment horizontal="center" vertical="center" textRotation="180" shrinkToFit="1"/>
    </xf>
    <xf numFmtId="164" fontId="57" fillId="0" borderId="8" xfId="0" applyNumberFormat="1" applyFont="1" applyBorder="1" applyAlignment="1">
      <alignment horizontal="center" vertical="center" textRotation="180" shrinkToFit="1"/>
    </xf>
    <xf numFmtId="164" fontId="57" fillId="0" borderId="27" xfId="0" applyNumberFormat="1" applyFont="1" applyBorder="1" applyAlignment="1">
      <alignment horizontal="center" vertical="center" textRotation="180" shrinkToFit="1"/>
    </xf>
    <xf numFmtId="164" fontId="57" fillId="0" borderId="31" xfId="0" applyNumberFormat="1" applyFont="1" applyBorder="1" applyAlignment="1">
      <alignment horizontal="center" vertical="center" textRotation="180" shrinkToFit="1"/>
    </xf>
    <xf numFmtId="164" fontId="57" fillId="0" borderId="32" xfId="0" applyNumberFormat="1" applyFont="1" applyBorder="1" applyAlignment="1">
      <alignment horizontal="center" vertical="center" textRotation="180" shrinkToFit="1"/>
    </xf>
    <xf numFmtId="164" fontId="58" fillId="0" borderId="24" xfId="0" applyNumberFormat="1" applyFont="1" applyBorder="1" applyAlignment="1">
      <alignment horizontal="center" vertical="center" textRotation="180" shrinkToFit="1"/>
    </xf>
    <xf numFmtId="164" fontId="58" fillId="0" borderId="25" xfId="0" applyNumberFormat="1" applyFont="1" applyBorder="1" applyAlignment="1">
      <alignment horizontal="center" vertical="center" textRotation="180" shrinkToFit="1"/>
    </xf>
    <xf numFmtId="164" fontId="58" fillId="0" borderId="8" xfId="0" applyNumberFormat="1" applyFont="1" applyBorder="1" applyAlignment="1">
      <alignment horizontal="center" vertical="center" textRotation="180" shrinkToFit="1"/>
    </xf>
    <xf numFmtId="164" fontId="58" fillId="0" borderId="27" xfId="0" applyNumberFormat="1" applyFont="1" applyBorder="1" applyAlignment="1">
      <alignment horizontal="center" vertical="center" textRotation="180" shrinkToFit="1"/>
    </xf>
    <xf numFmtId="164" fontId="58" fillId="0" borderId="31" xfId="0" applyNumberFormat="1" applyFont="1" applyBorder="1" applyAlignment="1">
      <alignment horizontal="center" vertical="center" textRotation="180" shrinkToFit="1"/>
    </xf>
    <xf numFmtId="164" fontId="58" fillId="0" borderId="32" xfId="0" applyNumberFormat="1" applyFont="1" applyBorder="1" applyAlignment="1">
      <alignment horizontal="center" vertical="center" textRotation="180" shrinkToFit="1"/>
    </xf>
    <xf numFmtId="0" fontId="5" fillId="2" borderId="0" xfId="0" applyFont="1" applyFill="1" applyBorder="1" applyAlignment="1">
      <alignment horizontal="left" vertical="center"/>
    </xf>
    <xf numFmtId="0" fontId="5" fillId="2" borderId="20" xfId="0" applyFont="1" applyFill="1" applyBorder="1" applyAlignment="1" applyProtection="1">
      <alignment horizontal="left" vertical="center"/>
      <protection locked="0"/>
    </xf>
    <xf numFmtId="0" fontId="3" fillId="0" borderId="0" xfId="0" applyFont="1" applyFill="1" applyAlignment="1">
      <alignment horizontal="center"/>
    </xf>
    <xf numFmtId="0" fontId="23" fillId="0" borderId="0" xfId="0" applyFont="1" applyFill="1" applyAlignment="1">
      <alignment horizontal="center" wrapText="1"/>
    </xf>
    <xf numFmtId="0" fontId="23" fillId="0" borderId="20" xfId="0" applyFont="1" applyFill="1" applyBorder="1" applyAlignment="1">
      <alignment horizontal="center" wrapText="1"/>
    </xf>
    <xf numFmtId="0" fontId="39" fillId="0" borderId="0" xfId="0" applyFont="1" applyFill="1" applyAlignment="1" applyProtection="1">
      <alignment horizontal="center" vertical="center" shrinkToFit="1"/>
      <protection locked="0"/>
    </xf>
    <xf numFmtId="42" fontId="25" fillId="2" borderId="0" xfId="1" applyNumberFormat="1" applyFont="1" applyFill="1" applyBorder="1" applyAlignment="1">
      <alignment horizontal="right" vertical="center"/>
    </xf>
    <xf numFmtId="0" fontId="0" fillId="2" borderId="0" xfId="0" applyFill="1" applyBorder="1" applyAlignment="1">
      <alignment horizontal="left" vertical="center"/>
    </xf>
    <xf numFmtId="0" fontId="33" fillId="2" borderId="0" xfId="0" applyFont="1" applyFill="1" applyAlignment="1">
      <alignment horizontal="right"/>
    </xf>
    <xf numFmtId="0" fontId="27" fillId="2" borderId="0" xfId="0" applyFont="1" applyFill="1" applyAlignment="1">
      <alignment horizontal="left"/>
    </xf>
    <xf numFmtId="42" fontId="2" fillId="2" borderId="0" xfId="0" applyNumberFormat="1" applyFont="1" applyFill="1" applyBorder="1" applyAlignment="1">
      <alignment horizontal="right"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3" fillId="2" borderId="0" xfId="0" applyFont="1" applyFill="1" applyAlignment="1">
      <alignment horizontal="left"/>
    </xf>
    <xf numFmtId="14" fontId="5" fillId="2" borderId="0" xfId="0" applyNumberFormat="1" applyFont="1" applyFill="1" applyAlignment="1">
      <alignment horizontal="center"/>
    </xf>
    <xf numFmtId="0" fontId="5" fillId="2" borderId="0" xfId="0" applyFont="1" applyFill="1" applyAlignment="1">
      <alignment horizontal="center"/>
    </xf>
    <xf numFmtId="0" fontId="5" fillId="2" borderId="0" xfId="0" applyFont="1" applyFill="1" applyAlignment="1">
      <alignment horizontal="center" wrapText="1"/>
    </xf>
    <xf numFmtId="164" fontId="56" fillId="0" borderId="20" xfId="0" applyNumberFormat="1" applyFont="1" applyFill="1" applyBorder="1" applyAlignment="1" applyProtection="1">
      <alignment horizontal="center" vertical="center" shrinkToFit="1"/>
      <protection locked="0"/>
    </xf>
    <xf numFmtId="164" fontId="6" fillId="0" borderId="20" xfId="2" applyNumberFormat="1" applyFont="1" applyBorder="1" applyAlignment="1" applyProtection="1">
      <alignment horizontal="center" vertical="center" shrinkToFit="1"/>
      <protection locked="0"/>
    </xf>
    <xf numFmtId="0" fontId="13" fillId="0" borderId="26" xfId="0" applyFont="1" applyBorder="1" applyAlignment="1" applyProtection="1">
      <alignment vertical="top"/>
      <protection locked="0"/>
    </xf>
    <xf numFmtId="0" fontId="13" fillId="0" borderId="0" xfId="0" applyFont="1" applyBorder="1" applyAlignment="1" applyProtection="1">
      <alignment vertical="top"/>
      <protection locked="0"/>
    </xf>
    <xf numFmtId="0" fontId="13" fillId="0" borderId="7" xfId="0" applyFont="1" applyBorder="1" applyAlignment="1" applyProtection="1">
      <alignment vertical="top"/>
      <protection locked="0"/>
    </xf>
    <xf numFmtId="0" fontId="6" fillId="2" borderId="0" xfId="2" applyFont="1" applyFill="1" applyBorder="1" applyAlignment="1" applyProtection="1">
      <alignment horizontal="center" vertical="center" shrinkToFit="1"/>
    </xf>
    <xf numFmtId="0" fontId="54" fillId="2" borderId="0" xfId="0" applyFont="1" applyFill="1" applyBorder="1" applyAlignment="1">
      <alignment horizontal="center" vertical="center" shrinkToFit="1"/>
    </xf>
    <xf numFmtId="0" fontId="44" fillId="2" borderId="0" xfId="0" applyFont="1" applyFill="1" applyBorder="1" applyAlignment="1">
      <alignment horizontal="center" vertical="top" wrapText="1"/>
    </xf>
    <xf numFmtId="0" fontId="13" fillId="0" borderId="20" xfId="0" applyFont="1" applyBorder="1" applyAlignment="1" applyProtection="1">
      <alignment horizontal="left"/>
      <protection locked="0"/>
    </xf>
    <xf numFmtId="0" fontId="45" fillId="2" borderId="0" xfId="0" applyFont="1" applyFill="1" applyBorder="1" applyAlignment="1" applyProtection="1">
      <alignment horizontal="left" vertical="center" shrinkToFit="1"/>
      <protection locked="0"/>
    </xf>
    <xf numFmtId="0" fontId="43" fillId="2" borderId="0" xfId="0" applyFont="1" applyFill="1" applyAlignment="1">
      <alignment horizontal="center" vertical="center" wrapText="1"/>
    </xf>
    <xf numFmtId="0" fontId="0" fillId="2" borderId="0" xfId="0" applyFill="1" applyBorder="1" applyAlignment="1">
      <alignment horizontal="right" vertical="center" shrinkToFit="1"/>
    </xf>
    <xf numFmtId="42" fontId="48" fillId="4" borderId="0" xfId="1" applyNumberFormat="1" applyFont="1" applyFill="1" applyBorder="1" applyAlignment="1" applyProtection="1">
      <alignment horizontal="center" vertical="center"/>
    </xf>
    <xf numFmtId="6" fontId="2" fillId="2" borderId="0" xfId="0" applyNumberFormat="1" applyFont="1" applyFill="1" applyBorder="1" applyAlignment="1">
      <alignment horizontal="center"/>
    </xf>
    <xf numFmtId="14" fontId="45" fillId="0" borderId="0" xfId="0" applyNumberFormat="1" applyFont="1" applyBorder="1" applyAlignment="1" applyProtection="1">
      <alignment horizontal="center" shrinkToFit="1"/>
      <protection locked="0"/>
    </xf>
    <xf numFmtId="0" fontId="45" fillId="0" borderId="0" xfId="0" applyFont="1" applyBorder="1" applyAlignment="1" applyProtection="1">
      <alignment horizontal="center" shrinkToFit="1"/>
      <protection locked="0"/>
    </xf>
    <xf numFmtId="14" fontId="45" fillId="4" borderId="0" xfId="0" applyNumberFormat="1" applyFont="1" applyFill="1" applyBorder="1" applyAlignment="1" applyProtection="1">
      <alignment horizontal="center"/>
      <protection locked="0"/>
    </xf>
    <xf numFmtId="0" fontId="45" fillId="4" borderId="0" xfId="0" applyFont="1" applyFill="1" applyBorder="1" applyAlignment="1" applyProtection="1">
      <alignment horizontal="center"/>
      <protection locked="0"/>
    </xf>
    <xf numFmtId="0" fontId="34" fillId="4" borderId="0" xfId="0" applyFont="1" applyFill="1" applyBorder="1" applyAlignment="1">
      <alignment horizontal="center" vertical="center"/>
    </xf>
    <xf numFmtId="0" fontId="33" fillId="4" borderId="0" xfId="0" applyFont="1" applyFill="1" applyBorder="1" applyAlignment="1">
      <alignment horizontal="left" vertical="center" shrinkToFit="1"/>
    </xf>
    <xf numFmtId="42" fontId="47" fillId="4" borderId="0" xfId="1" applyNumberFormat="1" applyFont="1" applyFill="1" applyBorder="1" applyAlignment="1" applyProtection="1">
      <alignment horizontal="right"/>
    </xf>
    <xf numFmtId="0" fontId="49" fillId="0" borderId="13" xfId="0" applyFont="1" applyBorder="1" applyAlignment="1" applyProtection="1">
      <alignment horizontal="left"/>
      <protection locked="0"/>
    </xf>
    <xf numFmtId="0" fontId="49" fillId="0" borderId="12" xfId="0" applyFont="1" applyBorder="1" applyAlignment="1" applyProtection="1">
      <alignment horizontal="left"/>
      <protection locked="0"/>
    </xf>
    <xf numFmtId="0" fontId="49" fillId="0" borderId="11" xfId="0" applyFont="1" applyBorder="1" applyAlignment="1" applyProtection="1">
      <alignment horizontal="left"/>
      <protection locked="0"/>
    </xf>
    <xf numFmtId="0" fontId="45" fillId="0" borderId="13" xfId="0" applyFont="1" applyBorder="1" applyAlignment="1" applyProtection="1">
      <alignment horizontal="center"/>
      <protection locked="0"/>
    </xf>
    <xf numFmtId="0" fontId="45" fillId="0" borderId="12" xfId="0" applyFont="1" applyBorder="1" applyAlignment="1" applyProtection="1">
      <alignment horizontal="center"/>
      <protection locked="0"/>
    </xf>
    <xf numFmtId="0" fontId="45" fillId="0" borderId="11" xfId="0" applyFont="1" applyBorder="1" applyAlignment="1" applyProtection="1">
      <alignment horizontal="center"/>
      <protection locked="0"/>
    </xf>
    <xf numFmtId="0" fontId="17" fillId="2" borderId="10" xfId="0" applyFont="1" applyFill="1" applyBorder="1" applyAlignment="1">
      <alignment horizontal="center" vertical="center"/>
    </xf>
    <xf numFmtId="0" fontId="17" fillId="2" borderId="21"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20" xfId="0" applyFont="1" applyFill="1" applyBorder="1" applyAlignment="1">
      <alignment horizontal="center" vertical="center"/>
    </xf>
    <xf numFmtId="0" fontId="16" fillId="2" borderId="1" xfId="0" applyFont="1" applyFill="1" applyBorder="1" applyAlignment="1">
      <alignment horizontal="center" vertical="center"/>
    </xf>
    <xf numFmtId="0" fontId="22" fillId="2" borderId="7" xfId="0" applyFont="1" applyFill="1" applyBorder="1" applyAlignment="1">
      <alignment horizontal="left" vertical="top" wrapText="1"/>
    </xf>
    <xf numFmtId="0" fontId="22" fillId="2" borderId="20" xfId="0" applyFont="1" applyFill="1" applyBorder="1" applyAlignment="1">
      <alignment horizontal="left" vertical="top" wrapText="1"/>
    </xf>
    <xf numFmtId="0" fontId="22" fillId="2" borderId="1" xfId="0" applyFont="1" applyFill="1" applyBorder="1" applyAlignment="1">
      <alignment horizontal="left" vertical="top" wrapText="1"/>
    </xf>
    <xf numFmtId="0" fontId="22" fillId="2" borderId="8" xfId="0" applyFont="1" applyFill="1" applyBorder="1" applyAlignment="1">
      <alignment horizontal="center" vertical="top" wrapText="1"/>
    </xf>
    <xf numFmtId="0" fontId="22" fillId="2" borderId="2" xfId="0" applyFont="1" applyFill="1" applyBorder="1" applyAlignment="1">
      <alignment horizontal="center" vertical="top" wrapText="1"/>
    </xf>
    <xf numFmtId="0" fontId="13" fillId="0" borderId="26" xfId="0" applyFont="1" applyBorder="1" applyAlignment="1">
      <alignment horizontal="center" vertical="center"/>
    </xf>
    <xf numFmtId="0" fontId="13" fillId="0" borderId="0" xfId="0" applyFont="1" applyBorder="1" applyAlignment="1">
      <alignment horizontal="center" vertical="center"/>
    </xf>
    <xf numFmtId="0" fontId="14" fillId="0" borderId="10" xfId="0" applyFont="1" applyFill="1" applyBorder="1" applyAlignment="1">
      <alignment horizontal="center" vertical="center" shrinkToFit="1"/>
    </xf>
    <xf numFmtId="0" fontId="14" fillId="0" borderId="21"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53" fillId="0" borderId="8" xfId="0" applyFont="1" applyFill="1" applyBorder="1" applyAlignment="1" applyProtection="1">
      <alignment horizontal="center" vertical="center" shrinkToFit="1"/>
      <protection locked="0"/>
    </xf>
    <xf numFmtId="0" fontId="53" fillId="0" borderId="0" xfId="0" applyFont="1" applyFill="1" applyBorder="1" applyAlignment="1" applyProtection="1">
      <alignment horizontal="center" vertical="center" shrinkToFit="1"/>
      <protection locked="0"/>
    </xf>
    <xf numFmtId="0" fontId="53" fillId="0" borderId="7" xfId="0" applyFont="1" applyFill="1" applyBorder="1" applyAlignment="1" applyProtection="1">
      <alignment horizontal="center" vertical="center" shrinkToFit="1"/>
      <protection locked="0"/>
    </xf>
    <xf numFmtId="0" fontId="53" fillId="0" borderId="2" xfId="0" applyFont="1" applyFill="1" applyBorder="1" applyAlignment="1" applyProtection="1">
      <alignment horizontal="center" vertical="center" shrinkToFit="1"/>
      <protection locked="0"/>
    </xf>
    <xf numFmtId="0" fontId="53" fillId="0" borderId="20" xfId="0" applyFont="1" applyFill="1" applyBorder="1" applyAlignment="1" applyProtection="1">
      <alignment horizontal="center" vertical="center" shrinkToFit="1"/>
      <protection locked="0"/>
    </xf>
    <xf numFmtId="0" fontId="53" fillId="0" borderId="1" xfId="0" applyFont="1" applyFill="1" applyBorder="1" applyAlignment="1" applyProtection="1">
      <alignment horizontal="center" vertical="center" shrinkToFit="1"/>
      <protection locked="0"/>
    </xf>
    <xf numFmtId="0" fontId="51" fillId="0" borderId="5" xfId="0" applyFont="1" applyFill="1" applyBorder="1" applyAlignment="1" applyProtection="1">
      <alignment horizontal="center"/>
      <protection locked="0"/>
    </xf>
    <xf numFmtId="0" fontId="51" fillId="0" borderId="4" xfId="0" applyFont="1" applyFill="1" applyBorder="1" applyAlignment="1" applyProtection="1">
      <alignment horizontal="center"/>
      <protection locked="0"/>
    </xf>
    <xf numFmtId="0" fontId="51" fillId="0" borderId="3" xfId="0" applyFont="1" applyFill="1" applyBorder="1" applyAlignment="1" applyProtection="1">
      <alignment horizontal="center"/>
      <protection locked="0"/>
    </xf>
    <xf numFmtId="0" fontId="13" fillId="0" borderId="0" xfId="0" applyFont="1" applyFill="1" applyBorder="1" applyAlignment="1">
      <alignment horizontal="center" vertical="center"/>
    </xf>
    <xf numFmtId="0" fontId="24" fillId="2" borderId="21"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6" fillId="0" borderId="0" xfId="2" applyFill="1" applyBorder="1" applyAlignment="1" applyProtection="1">
      <alignment horizontal="center" vertical="center" shrinkToFit="1"/>
    </xf>
    <xf numFmtId="0" fontId="60" fillId="0" borderId="0" xfId="2" applyFont="1" applyFill="1" applyBorder="1" applyAlignment="1" applyProtection="1">
      <alignment horizontal="center" vertical="center" shrinkToFit="1"/>
    </xf>
    <xf numFmtId="0" fontId="54" fillId="0" borderId="20" xfId="0" applyFont="1" applyFill="1" applyBorder="1" applyAlignment="1">
      <alignment horizontal="center" vertical="center" shrinkToFit="1"/>
    </xf>
    <xf numFmtId="14" fontId="56" fillId="0" borderId="20" xfId="0" applyNumberFormat="1" applyFont="1" applyFill="1" applyBorder="1" applyAlignment="1" applyProtection="1">
      <alignment horizontal="center"/>
      <protection locked="0"/>
    </xf>
    <xf numFmtId="0" fontId="56" fillId="0" borderId="20" xfId="0" applyFont="1" applyFill="1" applyBorder="1" applyAlignment="1" applyProtection="1">
      <alignment horizontal="center"/>
      <protection locked="0"/>
    </xf>
    <xf numFmtId="0" fontId="29" fillId="2" borderId="10" xfId="0" applyFont="1" applyFill="1" applyBorder="1" applyAlignment="1">
      <alignment horizontal="center" vertical="center" wrapText="1"/>
    </xf>
    <xf numFmtId="0" fontId="29" fillId="2" borderId="21"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15" fillId="2" borderId="10" xfId="0" applyFont="1" applyFill="1" applyBorder="1" applyAlignment="1">
      <alignment horizontal="center" shrinkToFit="1"/>
    </xf>
    <xf numFmtId="0" fontId="15" fillId="2" borderId="21" xfId="0" applyFont="1" applyFill="1" applyBorder="1" applyAlignment="1">
      <alignment horizontal="center" shrinkToFit="1"/>
    </xf>
    <xf numFmtId="0" fontId="15" fillId="2" borderId="9" xfId="0" applyFont="1" applyFill="1" applyBorder="1" applyAlignment="1">
      <alignment horizontal="center" shrinkToFit="1"/>
    </xf>
    <xf numFmtId="0" fontId="13" fillId="2" borderId="2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0" borderId="0" xfId="0" applyFont="1" applyFill="1" applyAlignment="1" applyProtection="1">
      <alignment horizontal="right"/>
      <protection locked="0"/>
    </xf>
    <xf numFmtId="0" fontId="13" fillId="0" borderId="0" xfId="0" applyFont="1" applyFill="1" applyBorder="1" applyAlignment="1" applyProtection="1">
      <alignment horizontal="right"/>
      <protection locked="0"/>
    </xf>
    <xf numFmtId="0" fontId="3" fillId="2" borderId="8" xfId="0" applyFont="1" applyFill="1" applyBorder="1" applyAlignment="1">
      <alignment horizontal="center"/>
    </xf>
    <xf numFmtId="0" fontId="3" fillId="2" borderId="0" xfId="0" applyFont="1" applyFill="1" applyBorder="1" applyAlignment="1">
      <alignment horizontal="center"/>
    </xf>
    <xf numFmtId="0" fontId="3" fillId="2" borderId="7" xfId="0" applyFont="1" applyFill="1" applyBorder="1" applyAlignment="1">
      <alignment horizontal="center"/>
    </xf>
    <xf numFmtId="0" fontId="3" fillId="2" borderId="2" xfId="0" applyFont="1" applyFill="1" applyBorder="1" applyAlignment="1">
      <alignment horizontal="center"/>
    </xf>
    <xf numFmtId="0" fontId="3" fillId="2" borderId="20" xfId="0" applyFont="1" applyFill="1" applyBorder="1" applyAlignment="1">
      <alignment horizontal="center"/>
    </xf>
    <xf numFmtId="0" fontId="3" fillId="2" borderId="1" xfId="0" applyFont="1" applyFill="1" applyBorder="1" applyAlignment="1">
      <alignment horizontal="center"/>
    </xf>
    <xf numFmtId="0" fontId="13" fillId="0" borderId="20" xfId="0" applyFont="1" applyBorder="1" applyAlignment="1" applyProtection="1">
      <alignment horizontal="left" vertical="top" shrinkToFit="1"/>
      <protection locked="0"/>
    </xf>
    <xf numFmtId="0" fontId="4" fillId="0" borderId="0" xfId="0" applyFont="1" applyBorder="1" applyAlignment="1" applyProtection="1">
      <alignment horizontal="left" vertical="top" shrinkToFit="1"/>
      <protection locked="0"/>
    </xf>
    <xf numFmtId="0" fontId="4" fillId="0" borderId="20" xfId="0" applyFont="1" applyBorder="1" applyAlignment="1" applyProtection="1">
      <alignment horizontal="left" vertical="top" shrinkToFit="1"/>
      <protection locked="0"/>
    </xf>
    <xf numFmtId="0" fontId="3" fillId="0" borderId="20" xfId="0" applyFont="1" applyBorder="1" applyAlignment="1">
      <alignment horizontal="center"/>
    </xf>
    <xf numFmtId="0" fontId="13" fillId="0" borderId="20" xfId="0" applyFont="1" applyFill="1" applyBorder="1"/>
    <xf numFmtId="49" fontId="45" fillId="0" borderId="20" xfId="0" applyNumberFormat="1" applyFont="1" applyBorder="1" applyAlignment="1" applyProtection="1">
      <alignment horizontal="center" vertical="center" shrinkToFit="1"/>
      <protection locked="0"/>
    </xf>
    <xf numFmtId="0" fontId="13" fillId="0" borderId="7" xfId="0" applyFont="1" applyBorder="1" applyAlignment="1" applyProtection="1">
      <alignment horizontal="left" vertical="top"/>
      <protection locked="0"/>
    </xf>
    <xf numFmtId="0" fontId="13" fillId="0" borderId="1" xfId="0" applyFont="1" applyBorder="1" applyAlignment="1" applyProtection="1">
      <alignment horizontal="left" vertical="top"/>
      <protection locked="0"/>
    </xf>
    <xf numFmtId="0" fontId="13" fillId="0" borderId="28" xfId="0" applyFont="1" applyBorder="1" applyAlignment="1" applyProtection="1">
      <alignment vertical="top"/>
      <protection locked="0"/>
    </xf>
    <xf numFmtId="0" fontId="13" fillId="0" borderId="20" xfId="0" applyFont="1" applyBorder="1" applyAlignment="1" applyProtection="1">
      <alignment vertical="top"/>
      <protection locked="0"/>
    </xf>
    <xf numFmtId="0" fontId="13" fillId="0" borderId="1" xfId="0" applyFont="1" applyBorder="1" applyAlignment="1" applyProtection="1">
      <alignment vertical="top"/>
      <protection locked="0"/>
    </xf>
    <xf numFmtId="0" fontId="13" fillId="0" borderId="26" xfId="0" applyFont="1" applyBorder="1" applyAlignment="1">
      <alignment horizontal="center" vertical="center" shrinkToFit="1"/>
    </xf>
    <xf numFmtId="0" fontId="13" fillId="0" borderId="0" xfId="0" applyFont="1" applyBorder="1" applyAlignment="1">
      <alignment horizontal="center" vertical="center" shrinkToFit="1"/>
    </xf>
    <xf numFmtId="0" fontId="2" fillId="8" borderId="0" xfId="0" applyFont="1" applyFill="1" applyAlignment="1">
      <alignment horizontal="center"/>
    </xf>
    <xf numFmtId="0" fontId="2" fillId="10" borderId="0" xfId="0" applyFont="1" applyFill="1" applyAlignment="1">
      <alignment horizontal="center"/>
    </xf>
    <xf numFmtId="0" fontId="2" fillId="0" borderId="0" xfId="0" applyFont="1" applyAlignment="1">
      <alignment horizontal="center"/>
    </xf>
    <xf numFmtId="0" fontId="2" fillId="9" borderId="0" xfId="0" applyFont="1" applyFill="1" applyAlignment="1">
      <alignment horizontal="center"/>
    </xf>
    <xf numFmtId="0" fontId="2" fillId="11" borderId="0" xfId="0" applyFont="1" applyFill="1" applyAlignment="1">
      <alignment horizontal="center"/>
    </xf>
    <xf numFmtId="0" fontId="2" fillId="4" borderId="0" xfId="0" applyFont="1" applyFill="1" applyAlignment="1">
      <alignment horizontal="center"/>
    </xf>
    <xf numFmtId="0" fontId="2" fillId="12" borderId="0" xfId="0" applyFont="1" applyFill="1" applyAlignment="1">
      <alignment horizontal="center"/>
    </xf>
    <xf numFmtId="0" fontId="2" fillId="13" borderId="0" xfId="0" applyFont="1" applyFill="1" applyAlignment="1">
      <alignment horizontal="center"/>
    </xf>
    <xf numFmtId="0" fontId="2" fillId="14" borderId="0" xfId="0" applyFont="1" applyFill="1" applyAlignment="1">
      <alignment horizontal="center"/>
    </xf>
    <xf numFmtId="0" fontId="2" fillId="7" borderId="0" xfId="0" applyFont="1" applyFill="1" applyAlignment="1">
      <alignment horizontal="center"/>
    </xf>
  </cellXfs>
  <cellStyles count="4">
    <cellStyle name="Lien hypertexte" xfId="2" builtinId="8"/>
    <cellStyle name="Monétaire" xfId="1" builtinId="4"/>
    <cellStyle name="Normal" xfId="0" builtinId="0"/>
    <cellStyle name="Normal 2" xfId="3"/>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171450</xdr:colOff>
      <xdr:row>1</xdr:row>
      <xdr:rowOff>19049</xdr:rowOff>
    </xdr:from>
    <xdr:ext cx="1085850" cy="1304925"/>
    <xdr:pic>
      <xdr:nvPicPr>
        <xdr:cNvPr id="2" name="Image 1" descr="C:\Users\njjjjl\Documents\CFWBC\saison1415\FWDA\Capture décran 2015-04-25 à 11 16 00.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209549"/>
          <a:ext cx="108585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10</xdr:col>
      <xdr:colOff>190499</xdr:colOff>
      <xdr:row>1</xdr:row>
      <xdr:rowOff>57150</xdr:rowOff>
    </xdr:from>
    <xdr:to>
      <xdr:col>39</xdr:col>
      <xdr:colOff>47624</xdr:colOff>
      <xdr:row>3</xdr:row>
      <xdr:rowOff>133351</xdr:rowOff>
    </xdr:to>
    <xdr:sp macro="" textlink="">
      <xdr:nvSpPr>
        <xdr:cNvPr id="3" name="AutoShape 2"/>
        <xdr:cNvSpPr>
          <a:spLocks noChangeArrowheads="1" noChangeShapeType="1" noTextEdit="1"/>
        </xdr:cNvSpPr>
      </xdr:nvSpPr>
      <xdr:spPr bwMode="auto">
        <a:xfrm>
          <a:off x="2095499" y="247650"/>
          <a:ext cx="5000625" cy="457201"/>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i="1" kern="10" spc="0">
              <a:ln w="9360">
                <a:solidFill>
                  <a:srgbClr val="FF0000"/>
                </a:solidFill>
                <a:miter lim="800000"/>
                <a:headEnd/>
                <a:tailEnd/>
              </a:ln>
              <a:solidFill>
                <a:srgbClr val="3366FF"/>
              </a:solidFill>
              <a:effectLst/>
              <a:latin typeface="Franklin Gothic Medium"/>
            </a:rPr>
            <a:t>Fédération</a:t>
          </a:r>
          <a:r>
            <a:rPr lang="fr-FR" sz="3600" i="1" kern="10" spc="0" baseline="0">
              <a:ln w="9360">
                <a:solidFill>
                  <a:srgbClr val="FF0000"/>
                </a:solidFill>
                <a:miter lim="800000"/>
                <a:headEnd/>
                <a:tailEnd/>
              </a:ln>
              <a:solidFill>
                <a:srgbClr val="3366FF"/>
              </a:solidFill>
              <a:effectLst/>
              <a:latin typeface="Franklin Gothic Medium"/>
            </a:rPr>
            <a:t> de Wushu &amp; disciplines </a:t>
          </a:r>
          <a:r>
            <a:rPr lang="fr-FR" sz="3600" i="1" kern="10" spc="0">
              <a:ln w="9360">
                <a:solidFill>
                  <a:srgbClr val="FF0000"/>
                </a:solidFill>
                <a:miter lim="800000"/>
                <a:headEnd/>
                <a:tailEnd/>
              </a:ln>
              <a:solidFill>
                <a:srgbClr val="3366FF"/>
              </a:solidFill>
              <a:effectLst/>
              <a:latin typeface="Franklin Gothic Medium"/>
            </a:rPr>
            <a:t>associées</a:t>
          </a:r>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em@il%20:" TargetMode="External"/><Relationship Id="rId13" Type="http://schemas.openxmlformats.org/officeDocument/2006/relationships/hyperlink" Target="mailto:em@il%20:" TargetMode="External"/><Relationship Id="rId3" Type="http://schemas.openxmlformats.org/officeDocument/2006/relationships/hyperlink" Target="mailto:em@il%20:" TargetMode="External"/><Relationship Id="rId7" Type="http://schemas.openxmlformats.org/officeDocument/2006/relationships/hyperlink" Target="mailto:em@il%20:" TargetMode="External"/><Relationship Id="rId12" Type="http://schemas.openxmlformats.org/officeDocument/2006/relationships/hyperlink" Target="mailto:em@il%20:" TargetMode="External"/><Relationship Id="rId2" Type="http://schemas.openxmlformats.org/officeDocument/2006/relationships/hyperlink" Target="mailto:em@il%202%20:" TargetMode="External"/><Relationship Id="rId16" Type="http://schemas.openxmlformats.org/officeDocument/2006/relationships/drawing" Target="../drawings/drawing1.xml"/><Relationship Id="rId1" Type="http://schemas.openxmlformats.org/officeDocument/2006/relationships/hyperlink" Target="mailto:em@il%201%20:" TargetMode="External"/><Relationship Id="rId6" Type="http://schemas.openxmlformats.org/officeDocument/2006/relationships/hyperlink" Target="mailto:em@il%20:" TargetMode="External"/><Relationship Id="rId11" Type="http://schemas.openxmlformats.org/officeDocument/2006/relationships/hyperlink" Target="mailto:em@il%20:" TargetMode="External"/><Relationship Id="rId5" Type="http://schemas.openxmlformats.org/officeDocument/2006/relationships/hyperlink" Target="mailto:em@il%20:" TargetMode="External"/><Relationship Id="rId15" Type="http://schemas.openxmlformats.org/officeDocument/2006/relationships/printerSettings" Target="../printerSettings/printerSettings1.bin"/><Relationship Id="rId10" Type="http://schemas.openxmlformats.org/officeDocument/2006/relationships/hyperlink" Target="mailto:em@il%20:" TargetMode="External"/><Relationship Id="rId4" Type="http://schemas.openxmlformats.org/officeDocument/2006/relationships/hyperlink" Target="mailto:em@il%20:" TargetMode="External"/><Relationship Id="rId9" Type="http://schemas.openxmlformats.org/officeDocument/2006/relationships/hyperlink" Target="mailto:em@il%20:" TargetMode="External"/><Relationship Id="rId14" Type="http://schemas.openxmlformats.org/officeDocument/2006/relationships/hyperlink" Target="mailto:em@il%2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45"/>
  <sheetViews>
    <sheetView showGridLines="0" tabSelected="1" view="pageBreakPreview" topLeftCell="A239" zoomScaleNormal="100" zoomScaleSheetLayoutView="100" workbookViewId="0">
      <selection activeCell="AY12" sqref="AY12"/>
    </sheetView>
  </sheetViews>
  <sheetFormatPr baseColWidth="10" defaultRowHeight="15" x14ac:dyDescent="0.25"/>
  <cols>
    <col min="1" max="50" width="2.85546875" style="1" customWidth="1"/>
  </cols>
  <sheetData>
    <row r="1" spans="1:50" x14ac:dyDescent="0.25">
      <c r="A1" s="36"/>
      <c r="B1" s="306" t="str">
        <f>IF(A1&lt;&gt;"",'Paramètres invariables'!A1,"")</f>
        <v/>
      </c>
      <c r="C1" s="306"/>
      <c r="D1" s="306"/>
      <c r="E1" s="306"/>
      <c r="F1" s="306"/>
      <c r="G1" s="306"/>
      <c r="H1" s="306"/>
      <c r="I1" s="306"/>
      <c r="J1" s="306"/>
      <c r="K1" s="306"/>
      <c r="L1" s="306"/>
      <c r="M1" s="306"/>
      <c r="N1" s="306"/>
      <c r="O1" s="306"/>
      <c r="P1" s="306"/>
      <c r="Q1" s="306"/>
      <c r="R1" s="306"/>
      <c r="S1" s="306"/>
      <c r="T1" s="307"/>
      <c r="U1" s="307"/>
      <c r="V1" s="307"/>
      <c r="W1" s="307"/>
      <c r="X1" s="307"/>
      <c r="Y1" s="307"/>
      <c r="Z1" s="307"/>
      <c r="AA1" s="307"/>
      <c r="AB1" s="307"/>
      <c r="AC1" s="307"/>
      <c r="AD1" s="307"/>
      <c r="AE1" s="307"/>
      <c r="AF1" s="307"/>
      <c r="AG1" s="307"/>
      <c r="AH1" s="307"/>
      <c r="AI1" s="307"/>
      <c r="AJ1" s="307"/>
      <c r="AK1" s="307"/>
      <c r="AL1" s="307"/>
      <c r="AM1" s="307"/>
      <c r="AN1" s="307"/>
      <c r="AO1" s="4"/>
      <c r="AP1" s="4"/>
      <c r="AQ1" s="4"/>
      <c r="AR1" s="4"/>
      <c r="AS1" s="4"/>
      <c r="AT1" s="4"/>
      <c r="AU1" s="4"/>
      <c r="AV1" s="4"/>
      <c r="AW1" s="4"/>
      <c r="AX1" s="4"/>
    </row>
    <row r="2" spans="1:50" x14ac:dyDescent="0.25">
      <c r="A2" s="4"/>
      <c r="B2" s="4"/>
      <c r="C2" s="4"/>
      <c r="D2" s="4"/>
      <c r="E2" s="4"/>
      <c r="F2" s="4"/>
      <c r="G2" s="4"/>
      <c r="H2" s="13"/>
      <c r="I2" s="13"/>
      <c r="J2" s="13"/>
      <c r="K2" s="14"/>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6"/>
      <c r="AO2" s="4"/>
      <c r="AP2" s="350" t="s">
        <v>13</v>
      </c>
      <c r="AQ2" s="351"/>
      <c r="AR2" s="351"/>
      <c r="AS2" s="351"/>
      <c r="AT2" s="351"/>
      <c r="AU2" s="351"/>
      <c r="AV2" s="351"/>
      <c r="AW2" s="352"/>
      <c r="AX2" s="4"/>
    </row>
    <row r="3" spans="1:50" x14ac:dyDescent="0.25">
      <c r="A3" s="4"/>
      <c r="B3" s="4"/>
      <c r="C3" s="4"/>
      <c r="D3" s="4"/>
      <c r="E3" s="4"/>
      <c r="F3" s="4"/>
      <c r="G3" s="4"/>
      <c r="H3" s="13"/>
      <c r="I3" s="13"/>
      <c r="J3" s="13"/>
      <c r="K3" s="17"/>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8"/>
      <c r="AO3" s="4"/>
      <c r="AP3" s="353"/>
      <c r="AQ3" s="354"/>
      <c r="AR3" s="354"/>
      <c r="AS3" s="354"/>
      <c r="AT3" s="354"/>
      <c r="AU3" s="354"/>
      <c r="AV3" s="354"/>
      <c r="AW3" s="355"/>
      <c r="AX3" s="4"/>
    </row>
    <row r="4" spans="1:50" x14ac:dyDescent="0.25">
      <c r="A4" s="4"/>
      <c r="B4" s="4"/>
      <c r="C4" s="4"/>
      <c r="D4" s="4"/>
      <c r="E4" s="4"/>
      <c r="F4" s="4"/>
      <c r="G4" s="4"/>
      <c r="H4" s="13"/>
      <c r="I4" s="13"/>
      <c r="J4" s="13"/>
      <c r="K4" s="19"/>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1"/>
      <c r="AO4" s="4"/>
      <c r="AP4" s="356" t="s">
        <v>656</v>
      </c>
      <c r="AQ4" s="357"/>
      <c r="AR4" s="357"/>
      <c r="AS4" s="357"/>
      <c r="AT4" s="357"/>
      <c r="AU4" s="357"/>
      <c r="AV4" s="357"/>
      <c r="AW4" s="358"/>
      <c r="AX4" s="4"/>
    </row>
    <row r="5" spans="1:50" ht="15" customHeight="1" x14ac:dyDescent="0.25">
      <c r="A5" s="4"/>
      <c r="B5" s="4"/>
      <c r="C5" s="4"/>
      <c r="D5" s="4"/>
      <c r="E5" s="4"/>
      <c r="F5" s="4"/>
      <c r="G5" s="4"/>
      <c r="H5" s="4"/>
      <c r="I5" s="4"/>
      <c r="J5" s="22"/>
      <c r="K5" s="385" t="s">
        <v>551</v>
      </c>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4"/>
      <c r="AP5" s="359"/>
      <c r="AQ5" s="360"/>
      <c r="AR5" s="360"/>
      <c r="AS5" s="360"/>
      <c r="AT5" s="360"/>
      <c r="AU5" s="360"/>
      <c r="AV5" s="360"/>
      <c r="AW5" s="361"/>
      <c r="AX5" s="4"/>
    </row>
    <row r="6" spans="1:50" x14ac:dyDescent="0.25">
      <c r="A6" s="4"/>
      <c r="B6" s="4"/>
      <c r="C6" s="4"/>
      <c r="D6" s="4"/>
      <c r="E6" s="4"/>
      <c r="F6" s="4"/>
      <c r="G6" s="4"/>
      <c r="H6" s="4"/>
      <c r="I6" s="22"/>
      <c r="J6" s="22"/>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4"/>
      <c r="AP6" s="398" t="s">
        <v>12</v>
      </c>
      <c r="AQ6" s="399"/>
      <c r="AR6" s="399"/>
      <c r="AS6" s="399"/>
      <c r="AT6" s="399"/>
      <c r="AU6" s="399"/>
      <c r="AV6" s="399"/>
      <c r="AW6" s="400"/>
      <c r="AX6" s="4"/>
    </row>
    <row r="7" spans="1:50" ht="15" customHeight="1" x14ac:dyDescent="0.25">
      <c r="A7" s="4"/>
      <c r="B7" s="4"/>
      <c r="C7" s="4"/>
      <c r="D7" s="4"/>
      <c r="E7" s="4"/>
      <c r="F7" s="4"/>
      <c r="G7" s="4"/>
      <c r="H7" s="4"/>
      <c r="I7" s="4"/>
      <c r="J7" s="23"/>
      <c r="K7" s="322" t="s">
        <v>18</v>
      </c>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4"/>
      <c r="AP7" s="405"/>
      <c r="AQ7" s="406"/>
      <c r="AR7" s="406"/>
      <c r="AS7" s="406"/>
      <c r="AT7" s="406"/>
      <c r="AU7" s="406"/>
      <c r="AV7" s="406"/>
      <c r="AW7" s="407"/>
      <c r="AX7" s="4"/>
    </row>
    <row r="8" spans="1:50" x14ac:dyDescent="0.25">
      <c r="A8" s="5"/>
      <c r="B8" s="4"/>
      <c r="C8" s="5"/>
      <c r="D8" s="5"/>
      <c r="E8" s="5"/>
      <c r="F8" s="5"/>
      <c r="G8" s="5"/>
      <c r="H8" s="5"/>
      <c r="I8" s="23"/>
      <c r="J8" s="23"/>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5"/>
      <c r="AP8" s="408"/>
      <c r="AQ8" s="409"/>
      <c r="AR8" s="409"/>
      <c r="AS8" s="409"/>
      <c r="AT8" s="409"/>
      <c r="AU8" s="409"/>
      <c r="AV8" s="409"/>
      <c r="AW8" s="410"/>
      <c r="AX8" s="5"/>
    </row>
    <row r="9" spans="1:50" ht="12" customHeight="1" x14ac:dyDescent="0.25">
      <c r="A9" s="5"/>
      <c r="B9" s="4"/>
      <c r="C9" s="5"/>
      <c r="D9" s="5"/>
      <c r="E9" s="5"/>
      <c r="F9" s="5"/>
      <c r="G9" s="5"/>
      <c r="H9" s="5"/>
      <c r="I9" s="24"/>
      <c r="J9" s="24"/>
      <c r="K9" s="24"/>
      <c r="L9" s="24"/>
      <c r="M9" s="24"/>
      <c r="N9" s="24"/>
      <c r="O9" s="24"/>
      <c r="P9" s="24"/>
      <c r="Q9" s="24"/>
      <c r="R9" s="24"/>
      <c r="S9" s="24"/>
      <c r="T9" s="24"/>
      <c r="U9" s="24"/>
      <c r="V9" s="24"/>
      <c r="W9" s="24"/>
      <c r="X9" s="24"/>
      <c r="Y9" s="24"/>
      <c r="Z9" s="24"/>
      <c r="AA9" s="149"/>
      <c r="AB9" s="24"/>
      <c r="AC9" s="24"/>
      <c r="AD9" s="24"/>
      <c r="AE9" s="24"/>
      <c r="AF9" s="24"/>
      <c r="AG9" s="24"/>
      <c r="AH9" s="24"/>
      <c r="AI9" s="24"/>
      <c r="AJ9" s="24"/>
      <c r="AK9" s="24"/>
      <c r="AL9" s="149"/>
      <c r="AM9" s="24"/>
      <c r="AN9" s="5"/>
      <c r="AO9" s="5"/>
      <c r="AP9" s="401" t="str">
        <f>IF(T1='Paramètres invariables'!G1,'Paramètres invariables'!J1,"")</f>
        <v/>
      </c>
      <c r="AQ9" s="401"/>
      <c r="AR9" s="401"/>
      <c r="AS9" s="401"/>
      <c r="AT9" s="401"/>
      <c r="AU9" s="401"/>
      <c r="AV9" s="401"/>
      <c r="AW9" s="401"/>
      <c r="AX9" s="5"/>
    </row>
    <row r="10" spans="1:50" x14ac:dyDescent="0.25">
      <c r="A10" s="5"/>
      <c r="B10" s="392" t="s">
        <v>552</v>
      </c>
      <c r="C10" s="393"/>
      <c r="D10" s="393"/>
      <c r="E10" s="393"/>
      <c r="F10" s="393"/>
      <c r="G10" s="393"/>
      <c r="H10" s="393"/>
      <c r="I10" s="393"/>
      <c r="J10" s="393"/>
      <c r="K10" s="393"/>
      <c r="L10" s="393"/>
      <c r="M10" s="393"/>
      <c r="N10" s="393"/>
      <c r="O10" s="394"/>
      <c r="P10" s="5"/>
      <c r="Q10" s="25" t="s">
        <v>14</v>
      </c>
      <c r="R10" s="4"/>
      <c r="S10" s="5"/>
      <c r="T10" s="5"/>
      <c r="U10" s="5"/>
      <c r="V10" s="5"/>
      <c r="W10" s="5"/>
      <c r="X10" s="5"/>
      <c r="Y10" s="5"/>
      <c r="Z10" s="5"/>
      <c r="AA10" s="5"/>
      <c r="AB10" s="5"/>
      <c r="AC10" s="5"/>
      <c r="AD10" s="5"/>
      <c r="AE10" s="5"/>
      <c r="AF10" s="5"/>
      <c r="AG10" s="5"/>
      <c r="AH10" s="5"/>
      <c r="AI10" s="5"/>
      <c r="AJ10" s="5"/>
      <c r="AK10" s="5"/>
      <c r="AL10" s="5"/>
      <c r="AM10" s="5"/>
      <c r="AN10" s="5"/>
      <c r="AO10" s="5"/>
      <c r="AP10" s="402"/>
      <c r="AQ10" s="402"/>
      <c r="AR10" s="402"/>
      <c r="AS10" s="402"/>
      <c r="AT10" s="402"/>
      <c r="AU10" s="402"/>
      <c r="AV10" s="402"/>
      <c r="AW10" s="402"/>
      <c r="AX10" s="5"/>
    </row>
    <row r="11" spans="1:50" ht="9" customHeight="1" x14ac:dyDescent="0.25">
      <c r="A11" s="5"/>
      <c r="B11" s="395"/>
      <c r="C11" s="396"/>
      <c r="D11" s="396"/>
      <c r="E11" s="396"/>
      <c r="F11" s="396"/>
      <c r="G11" s="396"/>
      <c r="H11" s="396"/>
      <c r="I11" s="396"/>
      <c r="J11" s="396"/>
      <c r="K11" s="396"/>
      <c r="L11" s="396"/>
      <c r="M11" s="396"/>
      <c r="N11" s="396"/>
      <c r="O11" s="397"/>
      <c r="P11" s="5"/>
      <c r="Q11" s="25"/>
      <c r="R11" s="4"/>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row>
    <row r="12" spans="1:50" ht="15" customHeight="1" x14ac:dyDescent="0.25">
      <c r="A12" s="5"/>
      <c r="B12" s="395"/>
      <c r="C12" s="396"/>
      <c r="D12" s="396"/>
      <c r="E12" s="396"/>
      <c r="F12" s="396"/>
      <c r="G12" s="396"/>
      <c r="H12" s="396"/>
      <c r="I12" s="396"/>
      <c r="J12" s="396"/>
      <c r="K12" s="396"/>
      <c r="L12" s="396"/>
      <c r="M12" s="396"/>
      <c r="N12" s="396"/>
      <c r="O12" s="397"/>
      <c r="P12" s="26"/>
      <c r="Q12" s="5"/>
      <c r="R12" s="411" t="s">
        <v>1258</v>
      </c>
      <c r="S12" s="411"/>
      <c r="T12" s="411"/>
      <c r="U12" s="411"/>
      <c r="V12" s="411"/>
      <c r="W12" s="411"/>
      <c r="X12" s="411"/>
      <c r="Y12" s="411"/>
      <c r="Z12" s="411"/>
      <c r="AA12" s="411"/>
      <c r="AB12" s="411"/>
      <c r="AC12" s="411"/>
      <c r="AD12" s="411"/>
      <c r="AE12" s="411"/>
      <c r="AF12" s="411"/>
      <c r="AG12" s="411"/>
      <c r="AH12" s="411"/>
      <c r="AI12" s="411"/>
      <c r="AJ12" s="411"/>
      <c r="AK12" s="411"/>
      <c r="AL12" s="411"/>
      <c r="AM12" s="411"/>
      <c r="AN12" s="411"/>
      <c r="AO12" s="411"/>
      <c r="AP12" s="411"/>
      <c r="AQ12" s="411"/>
      <c r="AR12" s="411"/>
      <c r="AS12" s="411"/>
      <c r="AT12" s="411"/>
      <c r="AU12" s="411"/>
      <c r="AV12" s="411"/>
      <c r="AW12" s="411"/>
      <c r="AX12" s="5"/>
    </row>
    <row r="13" spans="1:50" ht="6.95" customHeight="1" x14ac:dyDescent="0.25">
      <c r="A13" s="4"/>
      <c r="B13" s="395"/>
      <c r="C13" s="396"/>
      <c r="D13" s="396"/>
      <c r="E13" s="396"/>
      <c r="F13" s="396"/>
      <c r="G13" s="396"/>
      <c r="H13" s="396"/>
      <c r="I13" s="396"/>
      <c r="J13" s="396"/>
      <c r="K13" s="396"/>
      <c r="L13" s="396"/>
      <c r="M13" s="396"/>
      <c r="N13" s="396"/>
      <c r="O13" s="397"/>
      <c r="P13" s="26"/>
      <c r="Q13" s="4"/>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4"/>
    </row>
    <row r="14" spans="1:50" ht="33" customHeight="1" x14ac:dyDescent="0.25">
      <c r="A14" s="5"/>
      <c r="B14" s="365" t="s">
        <v>648</v>
      </c>
      <c r="C14" s="232" t="s">
        <v>647</v>
      </c>
      <c r="D14" s="232"/>
      <c r="E14" s="232"/>
      <c r="F14" s="232"/>
      <c r="G14" s="232"/>
      <c r="H14" s="232"/>
      <c r="I14" s="232"/>
      <c r="J14" s="232"/>
      <c r="K14" s="232"/>
      <c r="L14" s="232"/>
      <c r="M14" s="232"/>
      <c r="N14" s="232"/>
      <c r="O14" s="362"/>
      <c r="P14" s="26"/>
      <c r="Q14" s="5"/>
      <c r="R14" s="412" t="s">
        <v>1275</v>
      </c>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12"/>
      <c r="AU14" s="412"/>
      <c r="AV14" s="412"/>
      <c r="AW14" s="412"/>
      <c r="AX14" s="5"/>
    </row>
    <row r="15" spans="1:50" ht="15" customHeight="1" x14ac:dyDescent="0.25">
      <c r="A15" s="5"/>
      <c r="B15" s="365"/>
      <c r="C15" s="232"/>
      <c r="D15" s="232"/>
      <c r="E15" s="232"/>
      <c r="F15" s="232"/>
      <c r="G15" s="232"/>
      <c r="H15" s="232"/>
      <c r="I15" s="232"/>
      <c r="J15" s="232"/>
      <c r="K15" s="232"/>
      <c r="L15" s="232"/>
      <c r="M15" s="232"/>
      <c r="N15" s="232"/>
      <c r="O15" s="362"/>
      <c r="P15" s="5"/>
      <c r="Q15" s="5"/>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413"/>
      <c r="AV15" s="413"/>
      <c r="AW15" s="413"/>
      <c r="AX15" s="5"/>
    </row>
    <row r="16" spans="1:50" ht="6.95" customHeight="1" x14ac:dyDescent="0.25">
      <c r="A16" s="4"/>
      <c r="B16" s="365"/>
      <c r="C16" s="232"/>
      <c r="D16" s="232"/>
      <c r="E16" s="232"/>
      <c r="F16" s="232"/>
      <c r="G16" s="232"/>
      <c r="H16" s="232"/>
      <c r="I16" s="232"/>
      <c r="J16" s="232"/>
      <c r="K16" s="232"/>
      <c r="L16" s="232"/>
      <c r="M16" s="232"/>
      <c r="N16" s="232"/>
      <c r="O16" s="362"/>
      <c r="P16" s="4"/>
      <c r="Q16" s="4"/>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4"/>
    </row>
    <row r="17" spans="1:50" x14ac:dyDescent="0.25">
      <c r="A17" s="5"/>
      <c r="B17" s="365"/>
      <c r="C17" s="232"/>
      <c r="D17" s="232"/>
      <c r="E17" s="232"/>
      <c r="F17" s="232"/>
      <c r="G17" s="232"/>
      <c r="H17" s="232"/>
      <c r="I17" s="232"/>
      <c r="J17" s="232"/>
      <c r="K17" s="232"/>
      <c r="L17" s="232"/>
      <c r="M17" s="232"/>
      <c r="N17" s="232"/>
      <c r="O17" s="362"/>
      <c r="P17" s="27"/>
      <c r="Q17" s="5"/>
      <c r="R17" s="384" t="s">
        <v>1264</v>
      </c>
      <c r="S17" s="384"/>
      <c r="T17" s="238"/>
      <c r="U17" s="238"/>
      <c r="V17" s="238"/>
      <c r="W17" s="238"/>
      <c r="X17" s="238"/>
      <c r="Y17" s="238"/>
      <c r="Z17" s="238"/>
      <c r="AA17" s="238"/>
      <c r="AB17" s="238"/>
      <c r="AC17" s="238"/>
      <c r="AD17" s="238"/>
      <c r="AE17" s="238"/>
      <c r="AF17" s="238"/>
      <c r="AG17" s="238"/>
      <c r="AH17" s="387" t="s">
        <v>0</v>
      </c>
      <c r="AI17" s="388"/>
      <c r="AJ17" s="388"/>
      <c r="AK17" s="414"/>
      <c r="AL17" s="414"/>
      <c r="AM17" s="414"/>
      <c r="AN17" s="414"/>
      <c r="AO17" s="414"/>
      <c r="AP17" s="414"/>
      <c r="AQ17" s="414"/>
      <c r="AR17" s="414"/>
      <c r="AS17" s="414"/>
      <c r="AT17" s="414"/>
      <c r="AU17" s="414"/>
      <c r="AV17" s="414"/>
      <c r="AW17" s="414"/>
      <c r="AX17" s="30"/>
    </row>
    <row r="18" spans="1:50" ht="6.95" customHeight="1" x14ac:dyDescent="0.25">
      <c r="A18" s="5"/>
      <c r="B18" s="365"/>
      <c r="C18" s="232"/>
      <c r="D18" s="232"/>
      <c r="E18" s="232"/>
      <c r="F18" s="232"/>
      <c r="G18" s="232"/>
      <c r="H18" s="232"/>
      <c r="I18" s="232"/>
      <c r="J18" s="232"/>
      <c r="K18" s="232"/>
      <c r="L18" s="232"/>
      <c r="M18" s="232"/>
      <c r="N18" s="232"/>
      <c r="O18" s="362"/>
      <c r="P18" s="5"/>
      <c r="Q18" s="5"/>
      <c r="R18" s="163"/>
      <c r="S18" s="163"/>
      <c r="T18" s="164"/>
      <c r="U18" s="164"/>
      <c r="V18" s="164"/>
      <c r="W18" s="164"/>
      <c r="X18" s="164"/>
      <c r="Y18" s="164"/>
      <c r="Z18" s="164"/>
      <c r="AA18" s="164"/>
      <c r="AB18" s="162"/>
      <c r="AC18" s="163"/>
      <c r="AD18" s="163"/>
      <c r="AE18" s="164"/>
      <c r="AF18" s="164"/>
      <c r="AG18" s="164"/>
      <c r="AH18" s="164"/>
      <c r="AI18" s="164"/>
      <c r="AJ18" s="164"/>
      <c r="AK18" s="164"/>
      <c r="AL18" s="164"/>
      <c r="AM18" s="162"/>
      <c r="AN18" s="162"/>
      <c r="AO18" s="163"/>
      <c r="AP18" s="163"/>
      <c r="AQ18" s="164"/>
      <c r="AR18" s="164"/>
      <c r="AS18" s="164"/>
      <c r="AT18" s="164"/>
      <c r="AU18" s="164"/>
      <c r="AV18" s="164"/>
      <c r="AW18" s="164"/>
      <c r="AX18" s="30"/>
    </row>
    <row r="19" spans="1:50" x14ac:dyDescent="0.25">
      <c r="A19" s="4"/>
      <c r="B19" s="365"/>
      <c r="C19" s="232"/>
      <c r="D19" s="232"/>
      <c r="E19" s="232"/>
      <c r="F19" s="232"/>
      <c r="G19" s="232"/>
      <c r="H19" s="232"/>
      <c r="I19" s="232"/>
      <c r="J19" s="232"/>
      <c r="K19" s="232"/>
      <c r="L19" s="232"/>
      <c r="M19" s="232"/>
      <c r="N19" s="232"/>
      <c r="O19" s="362"/>
      <c r="P19" s="4"/>
      <c r="Q19" s="4"/>
      <c r="R19" s="384" t="s">
        <v>1266</v>
      </c>
      <c r="S19" s="384"/>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c r="AT19" s="389"/>
      <c r="AU19" s="389"/>
      <c r="AV19" s="389"/>
      <c r="AW19" s="389"/>
      <c r="AX19" s="4"/>
    </row>
    <row r="20" spans="1:50" ht="6.95" customHeight="1" x14ac:dyDescent="0.25">
      <c r="A20" s="4"/>
      <c r="B20" s="365"/>
      <c r="C20" s="232"/>
      <c r="D20" s="232"/>
      <c r="E20" s="232"/>
      <c r="F20" s="232"/>
      <c r="G20" s="232"/>
      <c r="H20" s="232"/>
      <c r="I20" s="232"/>
      <c r="J20" s="232"/>
      <c r="K20" s="232"/>
      <c r="L20" s="232"/>
      <c r="M20" s="232"/>
      <c r="N20" s="232"/>
      <c r="O20" s="362"/>
      <c r="P20" s="4"/>
      <c r="Q20" s="4"/>
      <c r="R20" s="151"/>
      <c r="S20" s="166"/>
      <c r="T20" s="166"/>
      <c r="U20" s="167"/>
      <c r="V20" s="167"/>
      <c r="W20" s="167"/>
      <c r="X20" s="167"/>
      <c r="Y20" s="167"/>
      <c r="Z20" s="167"/>
      <c r="AA20" s="167"/>
      <c r="AB20" s="167"/>
      <c r="AC20" s="167"/>
      <c r="AD20" s="167"/>
      <c r="AE20" s="167"/>
      <c r="AF20" s="167"/>
      <c r="AG20" s="167"/>
      <c r="AH20" s="165"/>
      <c r="AI20" s="166"/>
      <c r="AJ20" s="166"/>
      <c r="AK20" s="167"/>
      <c r="AL20" s="167"/>
      <c r="AM20" s="167"/>
      <c r="AN20" s="167"/>
      <c r="AO20" s="167"/>
      <c r="AP20" s="167"/>
      <c r="AQ20" s="167"/>
      <c r="AR20" s="167"/>
      <c r="AS20" s="167"/>
      <c r="AT20" s="167"/>
      <c r="AU20" s="167"/>
      <c r="AV20" s="167"/>
      <c r="AW20" s="167"/>
      <c r="AX20" s="4"/>
    </row>
    <row r="21" spans="1:50" x14ac:dyDescent="0.25">
      <c r="A21" s="4"/>
      <c r="B21" s="365"/>
      <c r="C21" s="232"/>
      <c r="D21" s="232"/>
      <c r="E21" s="232"/>
      <c r="F21" s="232"/>
      <c r="G21" s="232"/>
      <c r="H21" s="232"/>
      <c r="I21" s="232"/>
      <c r="J21" s="232"/>
      <c r="K21" s="232"/>
      <c r="L21" s="232"/>
      <c r="M21" s="232"/>
      <c r="N21" s="232"/>
      <c r="O21" s="362"/>
      <c r="P21" s="4"/>
      <c r="Q21" s="4"/>
      <c r="R21" s="384" t="s">
        <v>1267</v>
      </c>
      <c r="S21" s="384"/>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89"/>
      <c r="AU21" s="389"/>
      <c r="AV21" s="389"/>
      <c r="AW21" s="389"/>
      <c r="AX21" s="4"/>
    </row>
    <row r="22" spans="1:50" ht="6.95" customHeight="1" x14ac:dyDescent="0.25">
      <c r="A22" s="4"/>
      <c r="B22" s="365"/>
      <c r="C22" s="232"/>
      <c r="D22" s="232"/>
      <c r="E22" s="232"/>
      <c r="F22" s="232"/>
      <c r="G22" s="232"/>
      <c r="H22" s="232"/>
      <c r="I22" s="232"/>
      <c r="J22" s="232"/>
      <c r="K22" s="232"/>
      <c r="L22" s="232"/>
      <c r="M22" s="232"/>
      <c r="N22" s="232"/>
      <c r="O22" s="362"/>
      <c r="P22" s="4"/>
      <c r="Q22" s="4"/>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4"/>
    </row>
    <row r="23" spans="1:50" x14ac:dyDescent="0.25">
      <c r="A23" s="4"/>
      <c r="B23" s="365"/>
      <c r="C23" s="232"/>
      <c r="D23" s="232"/>
      <c r="E23" s="232"/>
      <c r="F23" s="232"/>
      <c r="G23" s="232"/>
      <c r="H23" s="232"/>
      <c r="I23" s="232"/>
      <c r="J23" s="232"/>
      <c r="K23" s="232"/>
      <c r="L23" s="232"/>
      <c r="M23" s="232"/>
      <c r="N23" s="232"/>
      <c r="O23" s="362"/>
      <c r="P23" s="4"/>
      <c r="Q23" s="4"/>
      <c r="R23" s="165" t="s">
        <v>19</v>
      </c>
      <c r="S23" s="165"/>
      <c r="T23" s="165"/>
      <c r="U23" s="165"/>
      <c r="V23" s="390"/>
      <c r="W23" s="390"/>
      <c r="X23" s="390"/>
      <c r="Y23" s="390"/>
      <c r="Z23" s="390"/>
      <c r="AA23" s="390"/>
      <c r="AB23" s="390"/>
      <c r="AC23" s="403" t="s">
        <v>1283</v>
      </c>
      <c r="AD23" s="403"/>
      <c r="AE23" s="403"/>
      <c r="AF23" s="403"/>
      <c r="AG23" s="403"/>
      <c r="AH23" s="403"/>
      <c r="AI23" s="403"/>
      <c r="AJ23" s="404"/>
      <c r="AK23" s="323"/>
      <c r="AL23" s="323"/>
      <c r="AM23" s="323"/>
      <c r="AN23" s="323"/>
      <c r="AO23" s="323"/>
      <c r="AP23" s="323"/>
      <c r="AQ23" s="323"/>
      <c r="AR23" s="323"/>
      <c r="AS23" s="323"/>
      <c r="AT23" s="323"/>
      <c r="AU23" s="323"/>
      <c r="AV23" s="323"/>
      <c r="AW23" s="323"/>
      <c r="AX23" s="4"/>
    </row>
    <row r="24" spans="1:50" ht="6.95" customHeight="1" x14ac:dyDescent="0.25">
      <c r="A24" s="4"/>
      <c r="B24" s="365"/>
      <c r="C24" s="232"/>
      <c r="D24" s="232"/>
      <c r="E24" s="232"/>
      <c r="F24" s="232"/>
      <c r="G24" s="232"/>
      <c r="H24" s="232"/>
      <c r="I24" s="232"/>
      <c r="J24" s="232"/>
      <c r="K24" s="232"/>
      <c r="L24" s="232"/>
      <c r="M24" s="232"/>
      <c r="N24" s="232"/>
      <c r="O24" s="362"/>
      <c r="P24" s="4"/>
      <c r="Q24" s="4"/>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4"/>
    </row>
    <row r="25" spans="1:50" x14ac:dyDescent="0.25">
      <c r="A25" s="4"/>
      <c r="B25" s="365"/>
      <c r="C25" s="232"/>
      <c r="D25" s="232"/>
      <c r="E25" s="232"/>
      <c r="F25" s="232"/>
      <c r="G25" s="232"/>
      <c r="H25" s="232"/>
      <c r="I25" s="232"/>
      <c r="J25" s="232"/>
      <c r="K25" s="232"/>
      <c r="L25" s="232"/>
      <c r="M25" s="232"/>
      <c r="N25" s="232"/>
      <c r="O25" s="362"/>
      <c r="P25" s="4"/>
      <c r="Q25" s="4"/>
      <c r="R25" s="165" t="s">
        <v>20</v>
      </c>
      <c r="S25" s="165"/>
      <c r="T25" s="165"/>
      <c r="U25" s="165"/>
      <c r="V25" s="165"/>
      <c r="W25" s="165"/>
      <c r="X25" s="165"/>
      <c r="Y25" s="165"/>
      <c r="Z25" s="415"/>
      <c r="AA25" s="415"/>
      <c r="AB25" s="415"/>
      <c r="AC25" s="415"/>
      <c r="AD25" s="415"/>
      <c r="AE25" s="415"/>
      <c r="AF25" s="415"/>
      <c r="AG25" s="415"/>
      <c r="AH25" s="415"/>
      <c r="AI25" s="415"/>
      <c r="AJ25" s="165"/>
      <c r="AK25" s="165"/>
      <c r="AL25" s="165"/>
      <c r="AM25" s="165"/>
      <c r="AN25" s="165"/>
      <c r="AO25" s="165"/>
      <c r="AP25" s="165"/>
      <c r="AQ25" s="168" t="s">
        <v>21</v>
      </c>
      <c r="AR25" s="165"/>
      <c r="AS25" s="390"/>
      <c r="AT25" s="391"/>
      <c r="AU25" s="391"/>
      <c r="AV25" s="391"/>
      <c r="AW25" s="391"/>
      <c r="AX25" s="4"/>
    </row>
    <row r="26" spans="1:50" ht="6.95" customHeight="1" x14ac:dyDescent="0.25">
      <c r="A26" s="4"/>
      <c r="B26" s="365"/>
      <c r="C26" s="232"/>
      <c r="D26" s="232"/>
      <c r="E26" s="232"/>
      <c r="F26" s="232"/>
      <c r="G26" s="232"/>
      <c r="H26" s="232"/>
      <c r="I26" s="232"/>
      <c r="J26" s="232"/>
      <c r="K26" s="232"/>
      <c r="L26" s="232"/>
      <c r="M26" s="232"/>
      <c r="N26" s="232"/>
      <c r="O26" s="362"/>
      <c r="P26" s="4"/>
      <c r="Q26" s="4"/>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4"/>
    </row>
    <row r="27" spans="1:50" x14ac:dyDescent="0.25">
      <c r="A27" s="4"/>
      <c r="B27" s="365"/>
      <c r="C27" s="232"/>
      <c r="D27" s="232"/>
      <c r="E27" s="232"/>
      <c r="F27" s="232"/>
      <c r="G27" s="232"/>
      <c r="H27" s="232"/>
      <c r="I27" s="232"/>
      <c r="J27" s="232"/>
      <c r="K27" s="232"/>
      <c r="L27" s="232"/>
      <c r="M27" s="232"/>
      <c r="N27" s="232"/>
      <c r="O27" s="362"/>
      <c r="P27" s="4"/>
      <c r="Q27" s="4"/>
      <c r="R27" s="80"/>
      <c r="S27" s="80"/>
      <c r="T27" s="80"/>
      <c r="U27" s="80"/>
      <c r="V27" s="80"/>
      <c r="W27" s="3"/>
      <c r="X27" s="3"/>
      <c r="Y27" s="308"/>
      <c r="Z27" s="308"/>
      <c r="AA27" s="308"/>
      <c r="AB27" s="308"/>
      <c r="AC27" s="308"/>
      <c r="AD27" s="308"/>
      <c r="AE27" s="308"/>
      <c r="AF27" s="308"/>
      <c r="AG27" s="308"/>
      <c r="AH27" s="3"/>
      <c r="AI27" s="3"/>
      <c r="AJ27" s="3"/>
      <c r="AK27" s="3"/>
      <c r="AL27" s="3"/>
      <c r="AM27" s="3"/>
      <c r="AN27" s="369" t="s">
        <v>24</v>
      </c>
      <c r="AO27" s="370"/>
      <c r="AP27" s="370"/>
      <c r="AQ27" s="370"/>
      <c r="AR27" s="370"/>
      <c r="AS27" s="370"/>
      <c r="AT27" s="370"/>
      <c r="AU27" s="370"/>
      <c r="AV27" s="370"/>
      <c r="AW27" s="371"/>
      <c r="AX27" s="4"/>
    </row>
    <row r="28" spans="1:50" ht="6.95" customHeight="1" x14ac:dyDescent="0.25">
      <c r="A28" s="4"/>
      <c r="B28" s="365"/>
      <c r="C28" s="232"/>
      <c r="D28" s="232"/>
      <c r="E28" s="232"/>
      <c r="F28" s="232"/>
      <c r="G28" s="232"/>
      <c r="H28" s="232"/>
      <c r="I28" s="232"/>
      <c r="J28" s="232"/>
      <c r="K28" s="232"/>
      <c r="L28" s="232"/>
      <c r="M28" s="232"/>
      <c r="N28" s="232"/>
      <c r="O28" s="362"/>
      <c r="P28" s="4"/>
      <c r="Q28" s="4"/>
      <c r="R28" s="3"/>
      <c r="S28" s="3"/>
      <c r="T28" s="3"/>
      <c r="U28" s="3"/>
      <c r="V28" s="3"/>
      <c r="W28" s="3"/>
      <c r="X28" s="3"/>
      <c r="Y28" s="308"/>
      <c r="Z28" s="308"/>
      <c r="AA28" s="308"/>
      <c r="AB28" s="308"/>
      <c r="AC28" s="308"/>
      <c r="AD28" s="308"/>
      <c r="AE28" s="308"/>
      <c r="AF28" s="308"/>
      <c r="AG28" s="308"/>
      <c r="AH28" s="309" t="s">
        <v>614</v>
      </c>
      <c r="AI28" s="309"/>
      <c r="AJ28" s="309"/>
      <c r="AK28" s="309"/>
      <c r="AL28" s="150"/>
      <c r="AM28" s="3"/>
      <c r="AN28" s="372"/>
      <c r="AO28" s="373"/>
      <c r="AP28" s="373"/>
      <c r="AQ28" s="373"/>
      <c r="AR28" s="373"/>
      <c r="AS28" s="373"/>
      <c r="AT28" s="373"/>
      <c r="AU28" s="373"/>
      <c r="AV28" s="373"/>
      <c r="AW28" s="374"/>
      <c r="AX28" s="4"/>
    </row>
    <row r="29" spans="1:50" ht="15" customHeight="1" x14ac:dyDescent="0.25">
      <c r="A29" s="4"/>
      <c r="B29" s="365"/>
      <c r="C29" s="232"/>
      <c r="D29" s="232"/>
      <c r="E29" s="232"/>
      <c r="F29" s="232"/>
      <c r="G29" s="232"/>
      <c r="H29" s="232"/>
      <c r="I29" s="232"/>
      <c r="J29" s="232"/>
      <c r="K29" s="232"/>
      <c r="L29" s="232"/>
      <c r="M29" s="232"/>
      <c r="N29" s="232"/>
      <c r="O29" s="362"/>
      <c r="P29" s="4"/>
      <c r="Q29" s="4"/>
      <c r="R29" s="3"/>
      <c r="S29" s="311" t="s">
        <v>650</v>
      </c>
      <c r="T29" s="311"/>
      <c r="U29" s="311"/>
      <c r="V29" s="311"/>
      <c r="W29" s="311"/>
      <c r="X29" s="311"/>
      <c r="Y29" s="311"/>
      <c r="Z29" s="311"/>
      <c r="AA29" s="311"/>
      <c r="AB29" s="311"/>
      <c r="AC29" s="311"/>
      <c r="AD29" s="311"/>
      <c r="AE29" s="311"/>
      <c r="AF29" s="311"/>
      <c r="AG29" s="3"/>
      <c r="AH29" s="310"/>
      <c r="AI29" s="310"/>
      <c r="AJ29" s="310"/>
      <c r="AK29" s="310"/>
      <c r="AL29" s="174"/>
      <c r="AM29" s="3"/>
      <c r="AN29" s="375"/>
      <c r="AO29" s="376"/>
      <c r="AP29" s="376"/>
      <c r="AQ29" s="376"/>
      <c r="AR29" s="376"/>
      <c r="AS29" s="376"/>
      <c r="AT29" s="376"/>
      <c r="AU29" s="376"/>
      <c r="AV29" s="376"/>
      <c r="AW29" s="377"/>
      <c r="AX29" s="4"/>
    </row>
    <row r="30" spans="1:50" x14ac:dyDescent="0.25">
      <c r="A30" s="4"/>
      <c r="B30" s="365"/>
      <c r="C30" s="232"/>
      <c r="D30" s="232"/>
      <c r="E30" s="232"/>
      <c r="F30" s="232"/>
      <c r="G30" s="232"/>
      <c r="H30" s="232"/>
      <c r="I30" s="232"/>
      <c r="J30" s="232"/>
      <c r="K30" s="232"/>
      <c r="L30" s="232"/>
      <c r="M30" s="232"/>
      <c r="N30" s="232"/>
      <c r="O30" s="362"/>
      <c r="P30" s="4"/>
      <c r="Q30" s="4"/>
      <c r="R30" s="3"/>
      <c r="S30" s="311"/>
      <c r="T30" s="311"/>
      <c r="U30" s="311"/>
      <c r="V30" s="311"/>
      <c r="W30" s="311"/>
      <c r="X30" s="311"/>
      <c r="Y30" s="311"/>
      <c r="Z30" s="311"/>
      <c r="AA30" s="311"/>
      <c r="AB30" s="311"/>
      <c r="AC30" s="311"/>
      <c r="AD30" s="311"/>
      <c r="AE30" s="311"/>
      <c r="AF30" s="311"/>
      <c r="AG30" s="3"/>
      <c r="AH30" s="381"/>
      <c r="AI30" s="382"/>
      <c r="AJ30" s="382"/>
      <c r="AK30" s="383"/>
      <c r="AL30" s="175"/>
      <c r="AM30" s="3"/>
      <c r="AN30" s="378"/>
      <c r="AO30" s="379"/>
      <c r="AP30" s="379"/>
      <c r="AQ30" s="379"/>
      <c r="AR30" s="379"/>
      <c r="AS30" s="379"/>
      <c r="AT30" s="379"/>
      <c r="AU30" s="379"/>
      <c r="AV30" s="379"/>
      <c r="AW30" s="380"/>
      <c r="AX30" s="4"/>
    </row>
    <row r="31" spans="1:50" ht="9" customHeight="1" x14ac:dyDescent="0.25">
      <c r="A31" s="4"/>
      <c r="B31" s="365"/>
      <c r="C31" s="232"/>
      <c r="D31" s="232"/>
      <c r="E31" s="232"/>
      <c r="F31" s="232"/>
      <c r="G31" s="232"/>
      <c r="H31" s="232"/>
      <c r="I31" s="232"/>
      <c r="J31" s="232"/>
      <c r="K31" s="232"/>
      <c r="L31" s="232"/>
      <c r="M31" s="232"/>
      <c r="N31" s="232"/>
      <c r="O31" s="362"/>
      <c r="P31" s="4"/>
      <c r="Q31" s="4"/>
      <c r="R31" s="81"/>
      <c r="S31" s="3"/>
      <c r="T31" s="3"/>
      <c r="U31" s="3"/>
      <c r="V31" s="3"/>
      <c r="W31" s="3"/>
      <c r="X31" s="3"/>
      <c r="Y31" s="3"/>
      <c r="Z31" s="3"/>
      <c r="AA31" s="3"/>
      <c r="AB31" s="3"/>
      <c r="AC31" s="3"/>
      <c r="AD31" s="3"/>
      <c r="AE31" s="3"/>
      <c r="AF31" s="3"/>
      <c r="AG31" s="3"/>
      <c r="AH31" s="3"/>
      <c r="AI31" s="3"/>
      <c r="AJ31" s="3"/>
      <c r="AK31" s="3"/>
      <c r="AL31" s="3"/>
      <c r="AM31" s="3"/>
      <c r="AN31" s="82"/>
      <c r="AO31" s="82"/>
      <c r="AP31" s="82"/>
      <c r="AQ31" s="82"/>
      <c r="AR31" s="82"/>
      <c r="AS31" s="82"/>
      <c r="AT31" s="82"/>
      <c r="AU31" s="82"/>
      <c r="AV31" s="82"/>
      <c r="AW31" s="82"/>
      <c r="AX31" s="4"/>
    </row>
    <row r="32" spans="1:50" ht="15" customHeight="1" x14ac:dyDescent="0.25">
      <c r="A32" s="4"/>
      <c r="B32" s="365"/>
      <c r="C32" s="232"/>
      <c r="D32" s="232"/>
      <c r="E32" s="232"/>
      <c r="F32" s="232"/>
      <c r="G32" s="232"/>
      <c r="H32" s="232"/>
      <c r="I32" s="232"/>
      <c r="J32" s="232"/>
      <c r="K32" s="232"/>
      <c r="L32" s="232"/>
      <c r="M32" s="232"/>
      <c r="N32" s="232"/>
      <c r="O32" s="362"/>
      <c r="P32" s="4"/>
      <c r="Q32" s="25" t="s">
        <v>29</v>
      </c>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4"/>
    </row>
    <row r="33" spans="1:50" ht="9" customHeight="1" x14ac:dyDescent="0.25">
      <c r="A33" s="4"/>
      <c r="B33" s="365"/>
      <c r="C33" s="232"/>
      <c r="D33" s="232"/>
      <c r="E33" s="232"/>
      <c r="F33" s="232"/>
      <c r="G33" s="232"/>
      <c r="H33" s="232"/>
      <c r="I33" s="232"/>
      <c r="J33" s="232"/>
      <c r="K33" s="232"/>
      <c r="L33" s="232"/>
      <c r="M33" s="232"/>
      <c r="N33" s="232"/>
      <c r="O33" s="362"/>
      <c r="P33" s="4"/>
      <c r="Q33" s="25"/>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row>
    <row r="34" spans="1:50" ht="20.100000000000001" customHeight="1" x14ac:dyDescent="0.25">
      <c r="A34" s="4"/>
      <c r="B34" s="366"/>
      <c r="C34" s="363"/>
      <c r="D34" s="363"/>
      <c r="E34" s="363"/>
      <c r="F34" s="363"/>
      <c r="G34" s="363"/>
      <c r="H34" s="363"/>
      <c r="I34" s="363"/>
      <c r="J34" s="363"/>
      <c r="K34" s="363"/>
      <c r="L34" s="363"/>
      <c r="M34" s="363"/>
      <c r="N34" s="363"/>
      <c r="O34" s="364"/>
      <c r="P34" s="4"/>
      <c r="Q34" s="28"/>
      <c r="R34" s="331" t="s">
        <v>1259</v>
      </c>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4"/>
    </row>
    <row r="35" spans="1:50" ht="6" customHeight="1" x14ac:dyDescent="0.25">
      <c r="A35" s="4"/>
      <c r="B35" s="29"/>
      <c r="C35" s="29"/>
      <c r="D35" s="29"/>
      <c r="E35" s="29"/>
      <c r="F35" s="29"/>
      <c r="G35" s="29"/>
      <c r="H35" s="29"/>
      <c r="I35" s="29"/>
      <c r="J35" s="29"/>
      <c r="K35" s="29"/>
      <c r="L35" s="29"/>
      <c r="M35" s="29"/>
      <c r="N35" s="29"/>
      <c r="O35" s="29"/>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row>
    <row r="36" spans="1:50" ht="23.25" customHeight="1" x14ac:dyDescent="0.25">
      <c r="A36" s="4"/>
      <c r="B36" s="29"/>
      <c r="C36" s="91" t="s">
        <v>651</v>
      </c>
      <c r="D36" s="90" t="s">
        <v>665</v>
      </c>
      <c r="E36" s="29"/>
      <c r="F36" s="29"/>
      <c r="G36" s="29"/>
      <c r="H36" s="29"/>
      <c r="I36" s="29"/>
      <c r="J36" s="29"/>
      <c r="K36" s="29"/>
      <c r="L36" s="29"/>
      <c r="M36" s="29"/>
      <c r="N36" s="29"/>
      <c r="O36" s="29"/>
      <c r="P36" s="4"/>
      <c r="Q36" s="4"/>
      <c r="R36" s="229" t="s">
        <v>1275</v>
      </c>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4"/>
    </row>
    <row r="37" spans="1:50" x14ac:dyDescent="0.25">
      <c r="A37" s="4"/>
      <c r="B37" s="29"/>
      <c r="C37" s="29"/>
      <c r="D37" s="90"/>
      <c r="E37" s="29"/>
      <c r="F37" s="29"/>
      <c r="G37" s="29"/>
      <c r="H37" s="29"/>
      <c r="I37" s="29"/>
      <c r="J37" s="29"/>
      <c r="K37" s="29"/>
      <c r="L37" s="29"/>
      <c r="M37" s="29"/>
      <c r="N37" s="29"/>
      <c r="O37" s="29"/>
      <c r="P37" s="4"/>
      <c r="Q37" s="4"/>
      <c r="R37" s="416"/>
      <c r="S37" s="416"/>
      <c r="T37" s="416"/>
      <c r="U37" s="416"/>
      <c r="V37" s="416"/>
      <c r="W37" s="416"/>
      <c r="X37" s="416"/>
      <c r="Y37" s="416"/>
      <c r="Z37" s="416"/>
      <c r="AA37" s="416"/>
      <c r="AB37" s="416"/>
      <c r="AC37" s="416"/>
      <c r="AD37" s="416"/>
      <c r="AE37" s="416"/>
      <c r="AF37" s="416"/>
      <c r="AG37" s="416"/>
      <c r="AH37" s="416"/>
      <c r="AI37" s="416"/>
      <c r="AJ37" s="416"/>
      <c r="AK37" s="416"/>
      <c r="AL37" s="416"/>
      <c r="AM37" s="416"/>
      <c r="AN37" s="416"/>
      <c r="AO37" s="416"/>
      <c r="AP37" s="416"/>
      <c r="AQ37" s="416"/>
      <c r="AR37" s="416"/>
      <c r="AS37" s="416"/>
      <c r="AT37" s="416"/>
      <c r="AU37" s="416"/>
      <c r="AV37" s="416"/>
      <c r="AW37" s="416"/>
      <c r="AX37" s="4"/>
    </row>
    <row r="38" spans="1:50" ht="6" customHeight="1" x14ac:dyDescent="0.25">
      <c r="A38" s="4"/>
      <c r="B38" s="29"/>
      <c r="C38" s="29"/>
      <c r="D38" s="29"/>
      <c r="E38" s="29"/>
      <c r="F38" s="29"/>
      <c r="G38" s="29"/>
      <c r="H38" s="29"/>
      <c r="I38" s="29"/>
      <c r="J38" s="29"/>
      <c r="K38" s="29"/>
      <c r="L38" s="29"/>
      <c r="M38" s="29"/>
      <c r="N38" s="29"/>
      <c r="O38" s="29"/>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row>
    <row r="39" spans="1:50" ht="15" customHeight="1" x14ac:dyDescent="0.25">
      <c r="A39" s="4"/>
      <c r="B39" s="91"/>
      <c r="C39" s="91"/>
      <c r="D39" s="91"/>
      <c r="E39" s="91"/>
      <c r="F39" s="91"/>
      <c r="G39" s="91"/>
      <c r="H39" s="91"/>
      <c r="I39" s="91"/>
      <c r="J39" s="91"/>
      <c r="K39" s="91"/>
      <c r="L39" s="91"/>
      <c r="M39" s="91"/>
      <c r="N39" s="91"/>
      <c r="O39" s="91"/>
      <c r="P39" s="4"/>
      <c r="Q39" s="152"/>
      <c r="R39" s="218" t="s">
        <v>1264</v>
      </c>
      <c r="S39" s="218"/>
      <c r="T39" s="219"/>
      <c r="U39" s="219"/>
      <c r="V39" s="219"/>
      <c r="W39" s="219"/>
      <c r="X39" s="219"/>
      <c r="Y39" s="219"/>
      <c r="Z39" s="219"/>
      <c r="AA39" s="173"/>
      <c r="AB39" s="153"/>
      <c r="AC39" s="224" t="s">
        <v>11</v>
      </c>
      <c r="AD39" s="224"/>
      <c r="AE39" s="219"/>
      <c r="AF39" s="219"/>
      <c r="AG39" s="219"/>
      <c r="AH39" s="219"/>
      <c r="AI39" s="219"/>
      <c r="AJ39" s="219"/>
      <c r="AK39" s="219"/>
      <c r="AL39" s="173"/>
      <c r="AM39" s="153"/>
      <c r="AN39" s="153"/>
      <c r="AO39" s="218" t="s">
        <v>1265</v>
      </c>
      <c r="AP39" s="218"/>
      <c r="AQ39" s="219"/>
      <c r="AR39" s="219"/>
      <c r="AS39" s="219"/>
      <c r="AT39" s="219"/>
      <c r="AU39" s="219"/>
      <c r="AV39" s="219"/>
      <c r="AW39" s="219"/>
      <c r="AX39" s="4"/>
    </row>
    <row r="40" spans="1:50" ht="6" customHeight="1" x14ac:dyDescent="0.25">
      <c r="A40" s="4"/>
      <c r="B40" s="91"/>
      <c r="C40" s="91"/>
      <c r="D40" s="91"/>
      <c r="E40" s="91"/>
      <c r="F40" s="91"/>
      <c r="G40" s="91"/>
      <c r="H40" s="91"/>
      <c r="I40" s="91"/>
      <c r="J40" s="91"/>
      <c r="K40" s="91"/>
      <c r="L40" s="91"/>
      <c r="M40" s="91"/>
      <c r="N40" s="91"/>
      <c r="O40" s="91"/>
      <c r="P40" s="4"/>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4"/>
    </row>
    <row r="41" spans="1:50" x14ac:dyDescent="0.25">
      <c r="A41" s="4"/>
      <c r="B41" s="330" t="s">
        <v>1246</v>
      </c>
      <c r="C41" s="330"/>
      <c r="D41" s="330"/>
      <c r="E41" s="330"/>
      <c r="F41" s="330"/>
      <c r="G41" s="330"/>
      <c r="H41" s="330"/>
      <c r="I41" s="330"/>
      <c r="J41" s="330"/>
      <c r="K41" s="330"/>
      <c r="L41" s="330"/>
      <c r="M41" s="330"/>
      <c r="N41" s="330"/>
      <c r="O41" s="330"/>
      <c r="P41" s="4"/>
      <c r="Q41" s="152"/>
      <c r="R41" s="328" t="s">
        <v>16</v>
      </c>
      <c r="S41" s="329"/>
      <c r="T41" s="329"/>
      <c r="U41" s="324"/>
      <c r="V41" s="222"/>
      <c r="W41" s="222"/>
      <c r="X41" s="222"/>
      <c r="Y41" s="222"/>
      <c r="Z41" s="222"/>
      <c r="AA41" s="222"/>
      <c r="AB41" s="222"/>
      <c r="AC41" s="222"/>
      <c r="AD41" s="222"/>
      <c r="AE41" s="222"/>
      <c r="AF41" s="222"/>
      <c r="AG41" s="222"/>
      <c r="AH41" s="328" t="s">
        <v>17</v>
      </c>
      <c r="AI41" s="329"/>
      <c r="AJ41" s="329"/>
      <c r="AK41" s="222"/>
      <c r="AL41" s="222"/>
      <c r="AM41" s="222"/>
      <c r="AN41" s="222"/>
      <c r="AO41" s="222"/>
      <c r="AP41" s="222"/>
      <c r="AQ41" s="222"/>
      <c r="AR41" s="222"/>
      <c r="AS41" s="222"/>
      <c r="AT41" s="222"/>
      <c r="AU41" s="222"/>
      <c r="AV41" s="222"/>
      <c r="AW41" s="222"/>
      <c r="AX41" s="4"/>
    </row>
    <row r="42" spans="1:50" ht="9" customHeight="1" x14ac:dyDescent="0.25">
      <c r="A42" s="4"/>
      <c r="B42" s="330"/>
      <c r="C42" s="330"/>
      <c r="D42" s="330"/>
      <c r="E42" s="330"/>
      <c r="F42" s="330"/>
      <c r="G42" s="330"/>
      <c r="H42" s="330"/>
      <c r="I42" s="330"/>
      <c r="J42" s="330"/>
      <c r="K42" s="330"/>
      <c r="L42" s="330"/>
      <c r="M42" s="330"/>
      <c r="N42" s="330"/>
      <c r="O42" s="330"/>
      <c r="P42" s="4"/>
      <c r="Q42" s="4"/>
      <c r="R42" s="31"/>
      <c r="S42" s="32"/>
      <c r="T42" s="32"/>
      <c r="U42" s="33"/>
      <c r="V42" s="33"/>
      <c r="W42" s="33"/>
      <c r="X42" s="33"/>
      <c r="Y42" s="33"/>
      <c r="Z42" s="33"/>
      <c r="AA42" s="33"/>
      <c r="AB42" s="33"/>
      <c r="AC42" s="33"/>
      <c r="AD42" s="33"/>
      <c r="AE42" s="33"/>
      <c r="AF42" s="33"/>
      <c r="AG42" s="33"/>
      <c r="AH42" s="31"/>
      <c r="AI42" s="32"/>
      <c r="AJ42" s="32"/>
      <c r="AK42" s="33"/>
      <c r="AL42" s="33"/>
      <c r="AM42" s="33"/>
      <c r="AN42" s="33"/>
      <c r="AO42" s="33"/>
      <c r="AP42" s="33"/>
      <c r="AQ42" s="33"/>
      <c r="AR42" s="33"/>
      <c r="AS42" s="33"/>
      <c r="AT42" s="33"/>
      <c r="AU42" s="33"/>
      <c r="AV42" s="33"/>
      <c r="AW42" s="33"/>
      <c r="AX42" s="4"/>
    </row>
    <row r="43" spans="1:50" x14ac:dyDescent="0.25">
      <c r="A43" s="4"/>
      <c r="B43" s="330"/>
      <c r="C43" s="330"/>
      <c r="D43" s="330"/>
      <c r="E43" s="330"/>
      <c r="F43" s="330"/>
      <c r="G43" s="330"/>
      <c r="H43" s="330"/>
      <c r="I43" s="330"/>
      <c r="J43" s="330"/>
      <c r="K43" s="330"/>
      <c r="L43" s="330"/>
      <c r="M43" s="330"/>
      <c r="N43" s="330"/>
      <c r="O43" s="330"/>
      <c r="P43" s="4"/>
      <c r="Q43" s="25" t="s">
        <v>1276</v>
      </c>
      <c r="R43" s="31"/>
      <c r="S43" s="32"/>
      <c r="T43" s="32"/>
      <c r="U43" s="33"/>
      <c r="V43" s="33"/>
      <c r="W43" s="33"/>
      <c r="X43" s="33"/>
      <c r="Y43" s="33"/>
      <c r="Z43" s="33"/>
      <c r="AA43" s="33"/>
      <c r="AB43" s="33"/>
      <c r="AC43" s="33"/>
      <c r="AD43" s="33"/>
      <c r="AE43" s="33"/>
      <c r="AF43" s="33"/>
      <c r="AG43" s="33"/>
      <c r="AH43" s="31"/>
      <c r="AI43" s="32"/>
      <c r="AJ43" s="32"/>
      <c r="AK43" s="33"/>
      <c r="AL43" s="33"/>
      <c r="AM43" s="33"/>
      <c r="AN43" s="33"/>
      <c r="AO43" s="33"/>
      <c r="AP43" s="33"/>
      <c r="AQ43" s="33"/>
      <c r="AR43" s="33"/>
      <c r="AS43" s="33"/>
      <c r="AT43" s="33"/>
      <c r="AU43" s="33"/>
      <c r="AV43" s="33"/>
      <c r="AW43" s="33"/>
      <c r="AX43" s="4"/>
    </row>
    <row r="44" spans="1:50" ht="9" customHeight="1" thickBot="1" x14ac:dyDescent="0.3">
      <c r="A44" s="4"/>
      <c r="B44" s="330"/>
      <c r="C44" s="330"/>
      <c r="D44" s="330"/>
      <c r="E44" s="330"/>
      <c r="F44" s="330"/>
      <c r="G44" s="330"/>
      <c r="H44" s="330"/>
      <c r="I44" s="330"/>
      <c r="J44" s="330"/>
      <c r="K44" s="330"/>
      <c r="L44" s="330"/>
      <c r="M44" s="330"/>
      <c r="N44" s="330"/>
      <c r="O44" s="330"/>
      <c r="P44" s="4"/>
      <c r="Q44" s="25"/>
      <c r="R44" s="31"/>
      <c r="S44" s="32"/>
      <c r="T44" s="32"/>
      <c r="U44" s="33"/>
      <c r="V44" s="33"/>
      <c r="W44" s="33"/>
      <c r="X44" s="33"/>
      <c r="Y44" s="33"/>
      <c r="Z44" s="33"/>
      <c r="AA44" s="33"/>
      <c r="AB44" s="33"/>
      <c r="AC44" s="33"/>
      <c r="AD44" s="33"/>
      <c r="AE44" s="33"/>
      <c r="AF44" s="33"/>
      <c r="AG44" s="33"/>
      <c r="AH44" s="31"/>
      <c r="AI44" s="32"/>
      <c r="AJ44" s="32"/>
      <c r="AK44" s="33"/>
      <c r="AL44" s="33"/>
      <c r="AM44" s="33"/>
      <c r="AN44" s="33"/>
      <c r="AO44" s="33"/>
      <c r="AP44" s="33"/>
      <c r="AQ44" s="33"/>
      <c r="AR44" s="33"/>
      <c r="AS44" s="33"/>
      <c r="AT44" s="33"/>
      <c r="AU44" s="33"/>
      <c r="AV44" s="33"/>
      <c r="AW44" s="33"/>
      <c r="AX44" s="4"/>
    </row>
    <row r="45" spans="1:50" ht="20.100000000000001" customHeight="1" x14ac:dyDescent="0.25">
      <c r="A45" s="4"/>
      <c r="B45" s="330"/>
      <c r="C45" s="330"/>
      <c r="D45" s="330"/>
      <c r="E45" s="330"/>
      <c r="F45" s="330"/>
      <c r="G45" s="330"/>
      <c r="H45" s="330"/>
      <c r="I45" s="330"/>
      <c r="J45" s="330"/>
      <c r="K45" s="330"/>
      <c r="L45" s="330"/>
      <c r="M45" s="330"/>
      <c r="N45" s="330"/>
      <c r="O45" s="330"/>
      <c r="P45" s="4"/>
      <c r="Q45" s="4"/>
      <c r="R45" s="247" t="s">
        <v>1259</v>
      </c>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94" t="s">
        <v>2</v>
      </c>
      <c r="AW45" s="295"/>
      <c r="AX45" s="4"/>
    </row>
    <row r="46" spans="1:50" ht="4.5" customHeight="1" x14ac:dyDescent="0.25">
      <c r="A46" s="4"/>
      <c r="B46" s="330"/>
      <c r="C46" s="330"/>
      <c r="D46" s="330"/>
      <c r="E46" s="330"/>
      <c r="F46" s="330"/>
      <c r="G46" s="330"/>
      <c r="H46" s="330"/>
      <c r="I46" s="330"/>
      <c r="J46" s="330"/>
      <c r="K46" s="330"/>
      <c r="L46" s="330"/>
      <c r="M46" s="330"/>
      <c r="N46" s="330"/>
      <c r="O46" s="330"/>
      <c r="P46" s="4"/>
      <c r="Q46" s="4"/>
      <c r="R46" s="178"/>
      <c r="S46" s="158"/>
      <c r="T46" s="158"/>
      <c r="U46" s="159"/>
      <c r="V46" s="159"/>
      <c r="W46" s="159"/>
      <c r="X46" s="159"/>
      <c r="Y46" s="159"/>
      <c r="Z46" s="159"/>
      <c r="AA46" s="159"/>
      <c r="AB46" s="159"/>
      <c r="AC46" s="159"/>
      <c r="AD46" s="159"/>
      <c r="AE46" s="159"/>
      <c r="AF46" s="159"/>
      <c r="AG46" s="159"/>
      <c r="AH46" s="157"/>
      <c r="AI46" s="158"/>
      <c r="AJ46" s="158"/>
      <c r="AK46" s="159"/>
      <c r="AL46" s="159"/>
      <c r="AM46" s="159"/>
      <c r="AN46" s="159"/>
      <c r="AO46" s="159"/>
      <c r="AP46" s="159"/>
      <c r="AQ46" s="159"/>
      <c r="AR46" s="159"/>
      <c r="AS46" s="159"/>
      <c r="AT46" s="159"/>
      <c r="AU46" s="176"/>
      <c r="AV46" s="296"/>
      <c r="AW46" s="297"/>
      <c r="AX46" s="4"/>
    </row>
    <row r="47" spans="1:50" ht="15" customHeight="1" x14ac:dyDescent="0.25">
      <c r="A47" s="4"/>
      <c r="B47" s="330"/>
      <c r="C47" s="330"/>
      <c r="D47" s="330"/>
      <c r="E47" s="330"/>
      <c r="F47" s="330"/>
      <c r="G47" s="330"/>
      <c r="H47" s="330"/>
      <c r="I47" s="330"/>
      <c r="J47" s="330"/>
      <c r="K47" s="330"/>
      <c r="L47" s="330"/>
      <c r="M47" s="330"/>
      <c r="N47" s="330"/>
      <c r="O47" s="330"/>
      <c r="P47" s="4"/>
      <c r="Q47" s="4"/>
      <c r="R47" s="179" t="s">
        <v>32</v>
      </c>
      <c r="S47" s="156"/>
      <c r="T47" s="156"/>
      <c r="U47" s="154"/>
      <c r="V47" s="206"/>
      <c r="W47" s="206"/>
      <c r="X47" s="206"/>
      <c r="Y47" s="206"/>
      <c r="Z47" s="206"/>
      <c r="AA47" s="206"/>
      <c r="AB47" s="206"/>
      <c r="AC47" s="154"/>
      <c r="AD47" s="160" t="s">
        <v>34</v>
      </c>
      <c r="AE47" s="154"/>
      <c r="AF47" s="154"/>
      <c r="AG47" s="154"/>
      <c r="AH47" s="207"/>
      <c r="AI47" s="207"/>
      <c r="AJ47" s="207"/>
      <c r="AK47" s="207"/>
      <c r="AL47" s="207"/>
      <c r="AM47" s="207"/>
      <c r="AN47" s="207"/>
      <c r="AO47" s="207"/>
      <c r="AP47" s="207"/>
      <c r="AQ47" s="207"/>
      <c r="AR47" s="207"/>
      <c r="AS47" s="207"/>
      <c r="AT47" s="207"/>
      <c r="AU47" s="207"/>
      <c r="AV47" s="296"/>
      <c r="AW47" s="297"/>
      <c r="AX47" s="4"/>
    </row>
    <row r="48" spans="1:50" ht="4.5" customHeight="1" x14ac:dyDescent="0.25">
      <c r="A48" s="4"/>
      <c r="B48" s="330"/>
      <c r="C48" s="330"/>
      <c r="D48" s="330"/>
      <c r="E48" s="330"/>
      <c r="F48" s="330"/>
      <c r="G48" s="330"/>
      <c r="H48" s="330"/>
      <c r="I48" s="330"/>
      <c r="J48" s="330"/>
      <c r="K48" s="330"/>
      <c r="L48" s="330"/>
      <c r="M48" s="330"/>
      <c r="N48" s="330"/>
      <c r="O48" s="330"/>
      <c r="P48" s="4"/>
      <c r="Q48" s="4"/>
      <c r="R48" s="178"/>
      <c r="S48" s="158"/>
      <c r="T48" s="158"/>
      <c r="U48" s="159"/>
      <c r="V48" s="159"/>
      <c r="W48" s="159"/>
      <c r="X48" s="159"/>
      <c r="Y48" s="159"/>
      <c r="Z48" s="159"/>
      <c r="AA48" s="159"/>
      <c r="AB48" s="159"/>
      <c r="AC48" s="159"/>
      <c r="AD48" s="159"/>
      <c r="AE48" s="159"/>
      <c r="AF48" s="159"/>
      <c r="AG48" s="159"/>
      <c r="AH48" s="157"/>
      <c r="AI48" s="158"/>
      <c r="AJ48" s="158"/>
      <c r="AK48" s="159"/>
      <c r="AL48" s="159"/>
      <c r="AM48" s="159"/>
      <c r="AN48" s="159"/>
      <c r="AO48" s="159"/>
      <c r="AP48" s="159"/>
      <c r="AQ48" s="159"/>
      <c r="AR48" s="159"/>
      <c r="AS48" s="159"/>
      <c r="AT48" s="159"/>
      <c r="AU48" s="159"/>
      <c r="AV48" s="296"/>
      <c r="AW48" s="297"/>
      <c r="AX48" s="4"/>
    </row>
    <row r="49" spans="1:50" ht="22.5" customHeight="1" x14ac:dyDescent="0.25">
      <c r="A49" s="4"/>
      <c r="B49" s="330"/>
      <c r="C49" s="330"/>
      <c r="D49" s="330"/>
      <c r="E49" s="330"/>
      <c r="F49" s="330"/>
      <c r="G49" s="330"/>
      <c r="H49" s="330"/>
      <c r="I49" s="330"/>
      <c r="J49" s="330"/>
      <c r="K49" s="330"/>
      <c r="L49" s="330"/>
      <c r="M49" s="330"/>
      <c r="N49" s="330"/>
      <c r="O49" s="330"/>
      <c r="P49" s="4"/>
      <c r="Q49" s="4"/>
      <c r="R49" s="325" t="s">
        <v>1275</v>
      </c>
      <c r="S49" s="326"/>
      <c r="T49" s="326"/>
      <c r="U49" s="326"/>
      <c r="V49" s="326"/>
      <c r="W49" s="326"/>
      <c r="X49" s="326"/>
      <c r="Y49" s="326"/>
      <c r="Z49" s="326"/>
      <c r="AA49" s="326"/>
      <c r="AB49" s="326"/>
      <c r="AC49" s="326"/>
      <c r="AD49" s="326"/>
      <c r="AE49" s="326"/>
      <c r="AF49" s="326"/>
      <c r="AG49" s="326"/>
      <c r="AH49" s="326"/>
      <c r="AI49" s="326"/>
      <c r="AJ49" s="326"/>
      <c r="AK49" s="326"/>
      <c r="AL49" s="326"/>
      <c r="AM49" s="326"/>
      <c r="AN49" s="326"/>
      <c r="AO49" s="326"/>
      <c r="AP49" s="326"/>
      <c r="AQ49" s="326"/>
      <c r="AR49" s="326"/>
      <c r="AS49" s="326"/>
      <c r="AT49" s="326"/>
      <c r="AU49" s="327"/>
      <c r="AV49" s="296"/>
      <c r="AW49" s="297"/>
      <c r="AX49" s="4"/>
    </row>
    <row r="50" spans="1:50" x14ac:dyDescent="0.25">
      <c r="A50" s="4"/>
      <c r="B50" s="330"/>
      <c r="C50" s="330"/>
      <c r="D50" s="330"/>
      <c r="E50" s="330"/>
      <c r="F50" s="330"/>
      <c r="G50" s="330"/>
      <c r="H50" s="330"/>
      <c r="I50" s="330"/>
      <c r="J50" s="330"/>
      <c r="K50" s="330"/>
      <c r="L50" s="330"/>
      <c r="M50" s="330"/>
      <c r="N50" s="330"/>
      <c r="O50" s="330"/>
      <c r="P50" s="4"/>
      <c r="Q50" s="4"/>
      <c r="R50" s="239"/>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1"/>
      <c r="AV50" s="296"/>
      <c r="AW50" s="297"/>
      <c r="AX50" s="4"/>
    </row>
    <row r="51" spans="1:50" ht="4.5" customHeight="1" x14ac:dyDescent="0.25">
      <c r="A51" s="4"/>
      <c r="B51" s="91"/>
      <c r="C51" s="91"/>
      <c r="D51" s="91"/>
      <c r="E51" s="91"/>
      <c r="F51" s="91"/>
      <c r="G51" s="91"/>
      <c r="H51" s="91"/>
      <c r="I51" s="91"/>
      <c r="J51" s="91"/>
      <c r="K51" s="91"/>
      <c r="L51" s="91"/>
      <c r="M51" s="91"/>
      <c r="N51" s="91"/>
      <c r="O51" s="91"/>
      <c r="P51" s="4"/>
      <c r="Q51" s="4"/>
      <c r="R51" s="178"/>
      <c r="S51" s="158"/>
      <c r="T51" s="158"/>
      <c r="U51" s="159"/>
      <c r="V51" s="159"/>
      <c r="W51" s="159"/>
      <c r="X51" s="159"/>
      <c r="Y51" s="159"/>
      <c r="Z51" s="159"/>
      <c r="AA51" s="159"/>
      <c r="AB51" s="159"/>
      <c r="AC51" s="159"/>
      <c r="AD51" s="159"/>
      <c r="AE51" s="159"/>
      <c r="AF51" s="159"/>
      <c r="AG51" s="159"/>
      <c r="AH51" s="157"/>
      <c r="AI51" s="158"/>
      <c r="AJ51" s="158"/>
      <c r="AK51" s="159"/>
      <c r="AL51" s="159"/>
      <c r="AM51" s="159"/>
      <c r="AN51" s="159"/>
      <c r="AO51" s="159"/>
      <c r="AP51" s="159"/>
      <c r="AQ51" s="159"/>
      <c r="AR51" s="159"/>
      <c r="AS51" s="159"/>
      <c r="AT51" s="159"/>
      <c r="AU51" s="176"/>
      <c r="AV51" s="296"/>
      <c r="AW51" s="297"/>
      <c r="AX51" s="4"/>
    </row>
    <row r="52" spans="1:50" s="6" customFormat="1" x14ac:dyDescent="0.25">
      <c r="A52" s="53"/>
      <c r="B52" s="56" t="s">
        <v>25</v>
      </c>
      <c r="C52" s="53"/>
      <c r="D52" s="53"/>
      <c r="E52" s="53"/>
      <c r="F52" s="53"/>
      <c r="G52" s="53"/>
      <c r="H52" s="53"/>
      <c r="I52" s="53"/>
      <c r="J52" s="53"/>
      <c r="K52" s="53"/>
      <c r="L52" s="53"/>
      <c r="M52" s="53"/>
      <c r="N52" s="70"/>
      <c r="O52" s="70"/>
      <c r="P52" s="53"/>
      <c r="Q52" s="53"/>
      <c r="R52" s="217" t="s">
        <v>1264</v>
      </c>
      <c r="S52" s="218"/>
      <c r="T52" s="219"/>
      <c r="U52" s="219"/>
      <c r="V52" s="219"/>
      <c r="W52" s="219"/>
      <c r="X52" s="219"/>
      <c r="Y52" s="219"/>
      <c r="Z52" s="219"/>
      <c r="AA52" s="173"/>
      <c r="AB52" s="154"/>
      <c r="AC52" s="220" t="s">
        <v>0</v>
      </c>
      <c r="AD52" s="221"/>
      <c r="AE52" s="221"/>
      <c r="AF52" s="324"/>
      <c r="AG52" s="222"/>
      <c r="AH52" s="222"/>
      <c r="AI52" s="222"/>
      <c r="AJ52" s="222"/>
      <c r="AK52" s="222"/>
      <c r="AL52" s="222"/>
      <c r="AM52" s="222"/>
      <c r="AN52" s="222"/>
      <c r="AO52" s="222"/>
      <c r="AP52" s="222"/>
      <c r="AQ52" s="222"/>
      <c r="AR52" s="222"/>
      <c r="AS52" s="222"/>
      <c r="AT52" s="222"/>
      <c r="AU52" s="222"/>
      <c r="AV52" s="296"/>
      <c r="AW52" s="297"/>
      <c r="AX52" s="53"/>
    </row>
    <row r="53" spans="1:50" s="6" customFormat="1" ht="4.5" customHeight="1" x14ac:dyDescent="0.25">
      <c r="A53" s="53"/>
      <c r="B53" s="53"/>
      <c r="C53" s="52"/>
      <c r="D53" s="313" t="s">
        <v>26</v>
      </c>
      <c r="E53" s="313"/>
      <c r="F53" s="313"/>
      <c r="G53" s="313"/>
      <c r="H53" s="313"/>
      <c r="I53" s="313"/>
      <c r="J53" s="312">
        <v>65</v>
      </c>
      <c r="K53" s="312"/>
      <c r="L53" s="312"/>
      <c r="M53" s="312"/>
      <c r="N53" s="70"/>
      <c r="O53" s="70"/>
      <c r="P53" s="53"/>
      <c r="Q53" s="53"/>
      <c r="R53" s="180"/>
      <c r="S53" s="156"/>
      <c r="T53" s="156"/>
      <c r="U53" s="154"/>
      <c r="V53" s="154"/>
      <c r="W53" s="154"/>
      <c r="X53" s="154"/>
      <c r="Y53" s="154"/>
      <c r="Z53" s="154"/>
      <c r="AA53" s="154"/>
      <c r="AB53" s="154"/>
      <c r="AC53" s="154"/>
      <c r="AD53" s="154"/>
      <c r="AE53" s="154"/>
      <c r="AF53" s="154"/>
      <c r="AG53" s="154"/>
      <c r="AH53" s="155"/>
      <c r="AI53" s="156"/>
      <c r="AJ53" s="156"/>
      <c r="AK53" s="154"/>
      <c r="AL53" s="154"/>
      <c r="AM53" s="154"/>
      <c r="AN53" s="154"/>
      <c r="AO53" s="154"/>
      <c r="AP53" s="154"/>
      <c r="AQ53" s="154"/>
      <c r="AR53" s="154"/>
      <c r="AS53" s="154"/>
      <c r="AT53" s="154"/>
      <c r="AU53" s="177"/>
      <c r="AV53" s="296"/>
      <c r="AW53" s="297"/>
      <c r="AX53" s="53"/>
    </row>
    <row r="54" spans="1:50" s="6" customFormat="1" x14ac:dyDescent="0.25">
      <c r="A54" s="53"/>
      <c r="B54" s="53"/>
      <c r="C54" s="52"/>
      <c r="D54" s="313"/>
      <c r="E54" s="313"/>
      <c r="F54" s="313"/>
      <c r="G54" s="313"/>
      <c r="H54" s="313"/>
      <c r="I54" s="313"/>
      <c r="J54" s="312"/>
      <c r="K54" s="312"/>
      <c r="L54" s="312"/>
      <c r="M54" s="312"/>
      <c r="N54" s="70"/>
      <c r="O54" s="70"/>
      <c r="P54" s="53"/>
      <c r="Q54" s="53"/>
      <c r="R54" s="223" t="s">
        <v>11</v>
      </c>
      <c r="S54" s="224"/>
      <c r="T54" s="219"/>
      <c r="U54" s="219"/>
      <c r="V54" s="219"/>
      <c r="W54" s="219"/>
      <c r="X54" s="219"/>
      <c r="Y54" s="219"/>
      <c r="Z54" s="219"/>
      <c r="AA54" s="173"/>
      <c r="AB54" s="154"/>
      <c r="AC54" s="225"/>
      <c r="AD54" s="221"/>
      <c r="AE54" s="221"/>
      <c r="AF54" s="222"/>
      <c r="AG54" s="222"/>
      <c r="AH54" s="222"/>
      <c r="AI54" s="222"/>
      <c r="AJ54" s="222"/>
      <c r="AK54" s="222"/>
      <c r="AL54" s="222"/>
      <c r="AM54" s="222"/>
      <c r="AN54" s="222"/>
      <c r="AO54" s="222"/>
      <c r="AP54" s="222"/>
      <c r="AQ54" s="222"/>
      <c r="AR54" s="222"/>
      <c r="AS54" s="222"/>
      <c r="AT54" s="222"/>
      <c r="AU54" s="222"/>
      <c r="AV54" s="296"/>
      <c r="AW54" s="297"/>
      <c r="AX54" s="53"/>
    </row>
    <row r="55" spans="1:50" s="6" customFormat="1" ht="4.5" customHeight="1" x14ac:dyDescent="0.25">
      <c r="A55" s="53"/>
      <c r="B55" s="53"/>
      <c r="C55" s="53"/>
      <c r="D55" s="53"/>
      <c r="E55" s="53"/>
      <c r="F55" s="53"/>
      <c r="G55" s="53"/>
      <c r="H55" s="53"/>
      <c r="I55" s="53"/>
      <c r="J55" s="53"/>
      <c r="K55" s="53"/>
      <c r="L55" s="53"/>
      <c r="M55" s="53"/>
      <c r="N55" s="70"/>
      <c r="O55" s="70"/>
      <c r="P55" s="53"/>
      <c r="Q55" s="53"/>
      <c r="R55" s="180"/>
      <c r="S55" s="156"/>
      <c r="T55" s="156"/>
      <c r="U55" s="154"/>
      <c r="V55" s="154"/>
      <c r="W55" s="154"/>
      <c r="X55" s="154"/>
      <c r="Y55" s="154"/>
      <c r="Z55" s="154"/>
      <c r="AA55" s="154"/>
      <c r="AB55" s="154"/>
      <c r="AC55" s="154"/>
      <c r="AD55" s="154"/>
      <c r="AE55" s="154"/>
      <c r="AF55" s="154"/>
      <c r="AG55" s="154"/>
      <c r="AH55" s="155"/>
      <c r="AI55" s="156"/>
      <c r="AJ55" s="156"/>
      <c r="AK55" s="154"/>
      <c r="AL55" s="154"/>
      <c r="AM55" s="154"/>
      <c r="AN55" s="154"/>
      <c r="AO55" s="154"/>
      <c r="AP55" s="154"/>
      <c r="AQ55" s="154"/>
      <c r="AR55" s="154"/>
      <c r="AS55" s="154"/>
      <c r="AT55" s="154"/>
      <c r="AU55" s="177"/>
      <c r="AV55" s="296"/>
      <c r="AW55" s="297"/>
      <c r="AX55" s="53"/>
    </row>
    <row r="56" spans="1:50" s="6" customFormat="1" x14ac:dyDescent="0.25">
      <c r="A56" s="53"/>
      <c r="B56" s="53"/>
      <c r="C56" s="52"/>
      <c r="D56" s="313" t="s">
        <v>554</v>
      </c>
      <c r="E56" s="313"/>
      <c r="F56" s="313"/>
      <c r="G56" s="313"/>
      <c r="H56" s="313"/>
      <c r="I56" s="313"/>
      <c r="J56" s="312">
        <v>25</v>
      </c>
      <c r="K56" s="312"/>
      <c r="L56" s="312"/>
      <c r="M56" s="312"/>
      <c r="N56" s="70"/>
      <c r="O56" s="70"/>
      <c r="P56" s="53"/>
      <c r="Q56" s="53"/>
      <c r="R56" s="184" t="s">
        <v>1262</v>
      </c>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c r="AS56" s="185"/>
      <c r="AT56" s="185"/>
      <c r="AU56" s="185"/>
      <c r="AV56" s="296"/>
      <c r="AW56" s="297"/>
      <c r="AX56" s="53"/>
    </row>
    <row r="57" spans="1:50" s="6" customFormat="1" ht="4.5" customHeight="1" x14ac:dyDescent="0.25">
      <c r="A57" s="53"/>
      <c r="B57" s="53"/>
      <c r="C57" s="52"/>
      <c r="D57" s="313"/>
      <c r="E57" s="313"/>
      <c r="F57" s="313"/>
      <c r="G57" s="313"/>
      <c r="H57" s="313"/>
      <c r="I57" s="313"/>
      <c r="J57" s="312"/>
      <c r="K57" s="312"/>
      <c r="L57" s="312"/>
      <c r="M57" s="312"/>
      <c r="N57" s="70"/>
      <c r="O57" s="70"/>
      <c r="P57" s="53"/>
      <c r="Q57" s="53"/>
      <c r="R57" s="184"/>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296"/>
      <c r="AW57" s="297"/>
      <c r="AX57" s="53"/>
    </row>
    <row r="58" spans="1:50" s="6" customFormat="1" ht="15.75" thickBot="1" x14ac:dyDescent="0.3">
      <c r="A58" s="53"/>
      <c r="B58" s="54" t="s">
        <v>558</v>
      </c>
      <c r="C58" s="54"/>
      <c r="D58" s="315"/>
      <c r="E58" s="315"/>
      <c r="F58" s="315"/>
      <c r="G58" s="315"/>
      <c r="H58" s="315"/>
      <c r="I58" s="315"/>
      <c r="J58" s="140"/>
      <c r="K58" s="314"/>
      <c r="L58" s="314"/>
      <c r="M58" s="314"/>
      <c r="N58" s="54"/>
      <c r="O58" s="54"/>
      <c r="P58" s="53"/>
      <c r="Q58" s="53"/>
      <c r="R58" s="186"/>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298"/>
      <c r="AW58" s="299"/>
      <c r="AX58" s="53"/>
    </row>
    <row r="59" spans="1:50" s="6" customFormat="1" ht="6.95" customHeight="1" thickBot="1" x14ac:dyDescent="0.3">
      <c r="A59" s="53"/>
      <c r="B59" s="55"/>
      <c r="C59" s="55"/>
      <c r="D59" s="55"/>
      <c r="E59" s="55"/>
      <c r="F59" s="55"/>
      <c r="G59" s="55"/>
      <c r="H59" s="55"/>
      <c r="I59" s="55"/>
      <c r="J59" s="55"/>
      <c r="K59" s="55"/>
      <c r="L59" s="55"/>
      <c r="M59" s="55"/>
      <c r="N59" s="55"/>
      <c r="O59" s="55"/>
      <c r="P59" s="53"/>
      <c r="Q59" s="53"/>
      <c r="R59" s="155"/>
      <c r="S59" s="156"/>
      <c r="T59" s="156"/>
      <c r="U59" s="154"/>
      <c r="V59" s="154"/>
      <c r="W59" s="154"/>
      <c r="X59" s="154"/>
      <c r="Y59" s="154"/>
      <c r="Z59" s="161"/>
      <c r="AA59" s="161"/>
      <c r="AB59" s="161"/>
      <c r="AC59" s="154"/>
      <c r="AD59" s="154"/>
      <c r="AE59" s="154"/>
      <c r="AF59" s="154"/>
      <c r="AG59" s="154"/>
      <c r="AH59" s="155"/>
      <c r="AI59" s="156"/>
      <c r="AJ59" s="156"/>
      <c r="AK59" s="154"/>
      <c r="AL59" s="154"/>
      <c r="AM59" s="154"/>
      <c r="AN59" s="154"/>
      <c r="AO59" s="154"/>
      <c r="AP59" s="154"/>
      <c r="AQ59" s="154"/>
      <c r="AR59" s="154"/>
      <c r="AS59" s="154"/>
      <c r="AT59" s="154"/>
      <c r="AU59" s="154"/>
      <c r="AV59" s="35"/>
      <c r="AW59" s="35"/>
      <c r="AX59" s="53"/>
    </row>
    <row r="60" spans="1:50" s="6" customFormat="1" ht="20.100000000000001" customHeight="1" x14ac:dyDescent="0.25">
      <c r="A60" s="53"/>
      <c r="B60" s="54"/>
      <c r="C60" s="52"/>
      <c r="D60" s="313"/>
      <c r="E60" s="313"/>
      <c r="F60" s="313"/>
      <c r="G60" s="313"/>
      <c r="H60" s="313"/>
      <c r="I60" s="313"/>
      <c r="J60" s="139"/>
      <c r="K60" s="316"/>
      <c r="L60" s="316"/>
      <c r="M60" s="316"/>
      <c r="N60" s="55"/>
      <c r="O60" s="55"/>
      <c r="P60" s="53"/>
      <c r="Q60" s="53"/>
      <c r="R60" s="247" t="s">
        <v>1259</v>
      </c>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94" t="s">
        <v>1</v>
      </c>
      <c r="AW60" s="295"/>
      <c r="AX60" s="53"/>
    </row>
    <row r="61" spans="1:50" s="6" customFormat="1" ht="6.95" customHeight="1" x14ac:dyDescent="0.25">
      <c r="A61" s="53"/>
      <c r="B61" s="52"/>
      <c r="C61" s="52"/>
      <c r="D61" s="52"/>
      <c r="E61" s="52"/>
      <c r="F61" s="52"/>
      <c r="G61" s="52"/>
      <c r="H61" s="52"/>
      <c r="I61" s="52"/>
      <c r="J61" s="52"/>
      <c r="K61" s="52"/>
      <c r="L61" s="52"/>
      <c r="M61" s="52"/>
      <c r="N61" s="54"/>
      <c r="O61" s="54"/>
      <c r="P61" s="53"/>
      <c r="Q61" s="53"/>
      <c r="R61" s="178"/>
      <c r="S61" s="158"/>
      <c r="T61" s="158"/>
      <c r="U61" s="159"/>
      <c r="V61" s="159"/>
      <c r="W61" s="159"/>
      <c r="X61" s="159"/>
      <c r="Y61" s="159"/>
      <c r="Z61" s="159"/>
      <c r="AA61" s="159"/>
      <c r="AB61" s="159"/>
      <c r="AC61" s="159"/>
      <c r="AD61" s="159"/>
      <c r="AE61" s="159"/>
      <c r="AF61" s="159"/>
      <c r="AG61" s="159"/>
      <c r="AH61" s="157"/>
      <c r="AI61" s="158"/>
      <c r="AJ61" s="158"/>
      <c r="AK61" s="159"/>
      <c r="AL61" s="159"/>
      <c r="AM61" s="159"/>
      <c r="AN61" s="159"/>
      <c r="AO61" s="159"/>
      <c r="AP61" s="159"/>
      <c r="AQ61" s="159"/>
      <c r="AR61" s="159"/>
      <c r="AS61" s="159"/>
      <c r="AT61" s="159"/>
      <c r="AU61" s="176"/>
      <c r="AV61" s="296"/>
      <c r="AW61" s="297"/>
      <c r="AX61" s="53"/>
    </row>
    <row r="62" spans="1:50" s="6" customFormat="1" ht="15" customHeight="1" x14ac:dyDescent="0.25">
      <c r="A62" s="53"/>
      <c r="B62" s="52"/>
      <c r="C62" s="52"/>
      <c r="D62" s="317"/>
      <c r="E62" s="317"/>
      <c r="F62" s="317"/>
      <c r="G62" s="317"/>
      <c r="H62" s="317"/>
      <c r="I62" s="317"/>
      <c r="J62" s="316"/>
      <c r="K62" s="316"/>
      <c r="L62" s="316"/>
      <c r="M62" s="316"/>
      <c r="N62" s="54"/>
      <c r="O62" s="54"/>
      <c r="P62" s="53"/>
      <c r="Q62" s="53"/>
      <c r="R62" s="179" t="s">
        <v>32</v>
      </c>
      <c r="S62" s="156"/>
      <c r="T62" s="156"/>
      <c r="U62" s="154"/>
      <c r="V62" s="206"/>
      <c r="W62" s="206"/>
      <c r="X62" s="206"/>
      <c r="Y62" s="206"/>
      <c r="Z62" s="206"/>
      <c r="AA62" s="206"/>
      <c r="AB62" s="206"/>
      <c r="AC62" s="154"/>
      <c r="AD62" s="160" t="s">
        <v>34</v>
      </c>
      <c r="AE62" s="154"/>
      <c r="AF62" s="154"/>
      <c r="AG62" s="154"/>
      <c r="AH62" s="293"/>
      <c r="AI62" s="293"/>
      <c r="AJ62" s="293"/>
      <c r="AK62" s="293"/>
      <c r="AL62" s="293"/>
      <c r="AM62" s="293"/>
      <c r="AN62" s="293"/>
      <c r="AO62" s="293"/>
      <c r="AP62" s="293"/>
      <c r="AQ62" s="293"/>
      <c r="AR62" s="293"/>
      <c r="AS62" s="293"/>
      <c r="AT62" s="293"/>
      <c r="AU62" s="293"/>
      <c r="AV62" s="296"/>
      <c r="AW62" s="297"/>
      <c r="AX62" s="53"/>
    </row>
    <row r="63" spans="1:50" s="6" customFormat="1" ht="6.95" customHeight="1" x14ac:dyDescent="0.25">
      <c r="A63" s="53"/>
      <c r="B63" s="52"/>
      <c r="C63" s="52"/>
      <c r="D63" s="52"/>
      <c r="E63" s="52"/>
      <c r="F63" s="52"/>
      <c r="G63" s="52"/>
      <c r="H63" s="52"/>
      <c r="I63" s="52"/>
      <c r="J63" s="52"/>
      <c r="K63" s="52"/>
      <c r="L63" s="52"/>
      <c r="M63" s="52"/>
      <c r="N63" s="54"/>
      <c r="O63" s="54"/>
      <c r="P63" s="53"/>
      <c r="Q63" s="53"/>
      <c r="R63" s="178"/>
      <c r="S63" s="158"/>
      <c r="T63" s="158"/>
      <c r="U63" s="159"/>
      <c r="V63" s="159"/>
      <c r="W63" s="159"/>
      <c r="X63" s="159"/>
      <c r="Y63" s="159"/>
      <c r="Z63" s="159"/>
      <c r="AA63" s="159"/>
      <c r="AB63" s="159"/>
      <c r="AC63" s="159"/>
      <c r="AD63" s="159"/>
      <c r="AE63" s="159"/>
      <c r="AF63" s="159"/>
      <c r="AG63" s="159"/>
      <c r="AH63" s="157"/>
      <c r="AI63" s="158"/>
      <c r="AJ63" s="158"/>
      <c r="AK63" s="159"/>
      <c r="AL63" s="159"/>
      <c r="AM63" s="159"/>
      <c r="AN63" s="159"/>
      <c r="AO63" s="159"/>
      <c r="AP63" s="159"/>
      <c r="AQ63" s="159"/>
      <c r="AR63" s="159"/>
      <c r="AS63" s="159"/>
      <c r="AT63" s="159"/>
      <c r="AU63" s="159"/>
      <c r="AV63" s="296"/>
      <c r="AW63" s="297"/>
      <c r="AX63" s="53"/>
    </row>
    <row r="64" spans="1:50" s="6" customFormat="1" ht="25.5" customHeight="1" x14ac:dyDescent="0.25">
      <c r="A64" s="53"/>
      <c r="B64" s="52"/>
      <c r="C64" s="52"/>
      <c r="D64" s="54"/>
      <c r="E64" s="54"/>
      <c r="F64" s="54"/>
      <c r="G64" s="54"/>
      <c r="H64" s="54"/>
      <c r="I64" s="54"/>
      <c r="J64" s="54"/>
      <c r="K64" s="54"/>
      <c r="L64" s="54"/>
      <c r="M64" s="54"/>
      <c r="N64" s="54"/>
      <c r="O64" s="54"/>
      <c r="P64" s="53"/>
      <c r="Q64" s="53"/>
      <c r="R64" s="228" t="s">
        <v>1275</v>
      </c>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417"/>
      <c r="AV64" s="296"/>
      <c r="AW64" s="297"/>
      <c r="AX64" s="53"/>
    </row>
    <row r="65" spans="1:50" s="6" customFormat="1" x14ac:dyDescent="0.25">
      <c r="A65" s="53"/>
      <c r="B65" s="52"/>
      <c r="C65" s="52"/>
      <c r="D65" s="313" t="str">
        <f>IF(J65&lt;&gt;"","Par chèque n° :","")</f>
        <v/>
      </c>
      <c r="E65" s="313"/>
      <c r="F65" s="313"/>
      <c r="G65" s="313"/>
      <c r="H65" s="313"/>
      <c r="I65" s="313"/>
      <c r="J65" s="318" t="str">
        <f>IF(H180&lt;&gt;"",H180,"")</f>
        <v/>
      </c>
      <c r="K65" s="318"/>
      <c r="L65" s="318"/>
      <c r="M65" s="318"/>
      <c r="N65" s="54"/>
      <c r="O65" s="54"/>
      <c r="P65" s="53"/>
      <c r="Q65" s="53"/>
      <c r="R65" s="230"/>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418"/>
      <c r="AV65" s="296"/>
      <c r="AW65" s="297"/>
      <c r="AX65" s="53"/>
    </row>
    <row r="66" spans="1:50" s="6" customFormat="1" ht="6.95" customHeight="1" x14ac:dyDescent="0.25">
      <c r="A66" s="53"/>
      <c r="B66" s="52"/>
      <c r="C66" s="52"/>
      <c r="D66" s="52"/>
      <c r="E66" s="52"/>
      <c r="F66" s="52"/>
      <c r="G66" s="52"/>
      <c r="H66" s="52"/>
      <c r="I66" s="52"/>
      <c r="J66" s="54"/>
      <c r="K66" s="54"/>
      <c r="L66" s="54"/>
      <c r="M66" s="54"/>
      <c r="N66" s="54"/>
      <c r="O66" s="54"/>
      <c r="P66" s="53"/>
      <c r="Q66" s="53"/>
      <c r="R66" s="178"/>
      <c r="S66" s="158"/>
      <c r="T66" s="158"/>
      <c r="U66" s="159"/>
      <c r="V66" s="159"/>
      <c r="W66" s="159"/>
      <c r="X66" s="159"/>
      <c r="Y66" s="159"/>
      <c r="Z66" s="159"/>
      <c r="AA66" s="159"/>
      <c r="AB66" s="159"/>
      <c r="AC66" s="159"/>
      <c r="AD66" s="159"/>
      <c r="AE66" s="159"/>
      <c r="AF66" s="159"/>
      <c r="AG66" s="159"/>
      <c r="AH66" s="157"/>
      <c r="AI66" s="158"/>
      <c r="AJ66" s="158"/>
      <c r="AK66" s="159"/>
      <c r="AL66" s="159"/>
      <c r="AM66" s="159"/>
      <c r="AN66" s="159"/>
      <c r="AO66" s="159"/>
      <c r="AP66" s="159"/>
      <c r="AQ66" s="159"/>
      <c r="AR66" s="159"/>
      <c r="AS66" s="159"/>
      <c r="AT66" s="159"/>
      <c r="AU66" s="176"/>
      <c r="AV66" s="296"/>
      <c r="AW66" s="297"/>
      <c r="AX66" s="53"/>
    </row>
    <row r="67" spans="1:50" x14ac:dyDescent="0.25">
      <c r="A67" s="53"/>
      <c r="B67" s="4"/>
      <c r="C67" s="4"/>
      <c r="D67" s="321" t="str">
        <f>IF(G182&lt;&gt;"",G182,"")</f>
        <v/>
      </c>
      <c r="E67" s="321"/>
      <c r="F67" s="321"/>
      <c r="G67" s="321"/>
      <c r="H67" s="321"/>
      <c r="I67" s="321"/>
      <c r="J67" s="321"/>
      <c r="K67" s="321"/>
      <c r="L67" s="321"/>
      <c r="M67" s="321"/>
      <c r="N67" s="53"/>
      <c r="O67" s="53"/>
      <c r="P67" s="53"/>
      <c r="Q67" s="4"/>
      <c r="R67" s="367" t="s">
        <v>1264</v>
      </c>
      <c r="S67" s="368"/>
      <c r="T67" s="219"/>
      <c r="U67" s="219"/>
      <c r="V67" s="219"/>
      <c r="W67" s="219"/>
      <c r="X67" s="219"/>
      <c r="Y67" s="219"/>
      <c r="Z67" s="219"/>
      <c r="AA67" s="173"/>
      <c r="AB67" s="154"/>
      <c r="AC67" s="220" t="s">
        <v>0</v>
      </c>
      <c r="AD67" s="221"/>
      <c r="AE67" s="221"/>
      <c r="AF67" s="324"/>
      <c r="AG67" s="222"/>
      <c r="AH67" s="222"/>
      <c r="AI67" s="222"/>
      <c r="AJ67" s="222"/>
      <c r="AK67" s="222"/>
      <c r="AL67" s="222"/>
      <c r="AM67" s="222"/>
      <c r="AN67" s="222"/>
      <c r="AO67" s="222"/>
      <c r="AP67" s="222"/>
      <c r="AQ67" s="222"/>
      <c r="AR67" s="222"/>
      <c r="AS67" s="222"/>
      <c r="AT67" s="222"/>
      <c r="AU67" s="222"/>
      <c r="AV67" s="296"/>
      <c r="AW67" s="297"/>
      <c r="AX67" s="5"/>
    </row>
    <row r="68" spans="1:50" ht="6.95" customHeight="1" x14ac:dyDescent="0.25">
      <c r="A68" s="53"/>
      <c r="B68" s="4"/>
      <c r="C68" s="4"/>
      <c r="D68" s="4"/>
      <c r="E68" s="4"/>
      <c r="F68" s="4"/>
      <c r="G68" s="4"/>
      <c r="H68" s="4"/>
      <c r="I68" s="4"/>
      <c r="J68" s="4"/>
      <c r="K68" s="4"/>
      <c r="L68" s="4"/>
      <c r="M68" s="4"/>
      <c r="N68" s="53"/>
      <c r="O68" s="53"/>
      <c r="P68" s="53"/>
      <c r="Q68" s="4"/>
      <c r="R68" s="180"/>
      <c r="S68" s="156"/>
      <c r="T68" s="156"/>
      <c r="U68" s="154"/>
      <c r="V68" s="154"/>
      <c r="W68" s="154"/>
      <c r="X68" s="154"/>
      <c r="Y68" s="154"/>
      <c r="Z68" s="154"/>
      <c r="AA68" s="154"/>
      <c r="AB68" s="154"/>
      <c r="AC68" s="154"/>
      <c r="AD68" s="154"/>
      <c r="AE68" s="154"/>
      <c r="AF68" s="154"/>
      <c r="AG68" s="154"/>
      <c r="AH68" s="155"/>
      <c r="AI68" s="156"/>
      <c r="AJ68" s="156"/>
      <c r="AK68" s="154"/>
      <c r="AL68" s="154"/>
      <c r="AM68" s="154"/>
      <c r="AN68" s="154"/>
      <c r="AO68" s="154"/>
      <c r="AP68" s="154"/>
      <c r="AQ68" s="154"/>
      <c r="AR68" s="154"/>
      <c r="AS68" s="154"/>
      <c r="AT68" s="154"/>
      <c r="AU68" s="177"/>
      <c r="AV68" s="296"/>
      <c r="AW68" s="297"/>
      <c r="AX68" s="4"/>
    </row>
    <row r="69" spans="1:50" x14ac:dyDescent="0.25">
      <c r="A69" s="53"/>
      <c r="B69" s="4"/>
      <c r="C69" s="4"/>
      <c r="D69" s="319" t="str">
        <f>IF(R180&lt;&gt;"","En date du :","")</f>
        <v/>
      </c>
      <c r="E69" s="319"/>
      <c r="F69" s="319"/>
      <c r="G69" s="319"/>
      <c r="H69" s="319"/>
      <c r="I69" s="320" t="str">
        <f>IF(R180&lt;&gt;"",R180,"")</f>
        <v/>
      </c>
      <c r="J69" s="321"/>
      <c r="K69" s="321"/>
      <c r="L69" s="321"/>
      <c r="M69" s="321"/>
      <c r="N69" s="53"/>
      <c r="O69" s="53"/>
      <c r="P69" s="53"/>
      <c r="Q69" s="4"/>
      <c r="R69" s="422" t="s">
        <v>11</v>
      </c>
      <c r="S69" s="423"/>
      <c r="T69" s="219"/>
      <c r="U69" s="219"/>
      <c r="V69" s="219"/>
      <c r="W69" s="219"/>
      <c r="X69" s="219"/>
      <c r="Y69" s="219"/>
      <c r="Z69" s="219"/>
      <c r="AA69" s="173"/>
      <c r="AB69" s="154"/>
      <c r="AC69" s="225"/>
      <c r="AD69" s="221"/>
      <c r="AE69" s="221"/>
      <c r="AF69" s="222"/>
      <c r="AG69" s="222"/>
      <c r="AH69" s="222"/>
      <c r="AI69" s="222"/>
      <c r="AJ69" s="222"/>
      <c r="AK69" s="222"/>
      <c r="AL69" s="222"/>
      <c r="AM69" s="222"/>
      <c r="AN69" s="222"/>
      <c r="AO69" s="222"/>
      <c r="AP69" s="222"/>
      <c r="AQ69" s="222"/>
      <c r="AR69" s="222"/>
      <c r="AS69" s="222"/>
      <c r="AT69" s="222"/>
      <c r="AU69" s="222"/>
      <c r="AV69" s="296"/>
      <c r="AW69" s="297"/>
      <c r="AX69" s="4"/>
    </row>
    <row r="70" spans="1:50" ht="6.95" customHeight="1" x14ac:dyDescent="0.25">
      <c r="A70" s="53"/>
      <c r="B70" s="4"/>
      <c r="C70" s="4"/>
      <c r="D70" s="4"/>
      <c r="E70" s="4"/>
      <c r="F70" s="4"/>
      <c r="G70" s="4"/>
      <c r="H70" s="4"/>
      <c r="I70" s="4"/>
      <c r="J70" s="4"/>
      <c r="K70" s="4"/>
      <c r="L70" s="4"/>
      <c r="M70" s="4"/>
      <c r="N70" s="53"/>
      <c r="O70" s="53"/>
      <c r="P70" s="53"/>
      <c r="Q70" s="4"/>
      <c r="R70" s="180"/>
      <c r="S70" s="156"/>
      <c r="T70" s="156"/>
      <c r="U70" s="154"/>
      <c r="V70" s="154"/>
      <c r="W70" s="154"/>
      <c r="X70" s="154"/>
      <c r="Y70" s="154"/>
      <c r="Z70" s="154"/>
      <c r="AA70" s="154"/>
      <c r="AB70" s="154"/>
      <c r="AC70" s="154"/>
      <c r="AD70" s="154"/>
      <c r="AE70" s="154"/>
      <c r="AF70" s="154"/>
      <c r="AG70" s="154"/>
      <c r="AH70" s="155"/>
      <c r="AI70" s="156"/>
      <c r="AJ70" s="156"/>
      <c r="AK70" s="154"/>
      <c r="AL70" s="154"/>
      <c r="AM70" s="154"/>
      <c r="AN70" s="154"/>
      <c r="AO70" s="154"/>
      <c r="AP70" s="154"/>
      <c r="AQ70" s="154"/>
      <c r="AR70" s="154"/>
      <c r="AS70" s="154"/>
      <c r="AT70" s="154"/>
      <c r="AU70" s="177"/>
      <c r="AV70" s="296"/>
      <c r="AW70" s="297"/>
      <c r="AX70" s="4"/>
    </row>
    <row r="71" spans="1:50" x14ac:dyDescent="0.25">
      <c r="A71" s="53"/>
      <c r="B71" s="4"/>
      <c r="C71" s="4"/>
      <c r="D71" s="4"/>
      <c r="E71" s="4"/>
      <c r="F71" s="4"/>
      <c r="G71" s="4"/>
      <c r="H71" s="4"/>
      <c r="I71" s="4"/>
      <c r="J71" s="4"/>
      <c r="K71" s="4"/>
      <c r="L71" s="4"/>
      <c r="M71" s="4"/>
      <c r="N71" s="53"/>
      <c r="O71" s="53"/>
      <c r="P71" s="53"/>
      <c r="Q71" s="4"/>
      <c r="R71" s="184" t="s">
        <v>1262</v>
      </c>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296"/>
      <c r="AW71" s="297"/>
      <c r="AX71" s="4"/>
    </row>
    <row r="72" spans="1:50" ht="6.95" customHeight="1" x14ac:dyDescent="0.25">
      <c r="A72" s="53"/>
      <c r="B72" s="4"/>
      <c r="C72" s="4"/>
      <c r="D72" s="4"/>
      <c r="E72" s="4"/>
      <c r="F72" s="4"/>
      <c r="G72" s="4"/>
      <c r="H72" s="4"/>
      <c r="I72" s="4"/>
      <c r="J72" s="4"/>
      <c r="K72" s="4"/>
      <c r="L72" s="4"/>
      <c r="M72" s="4"/>
      <c r="N72" s="53"/>
      <c r="O72" s="53"/>
      <c r="P72" s="53"/>
      <c r="Q72" s="4"/>
      <c r="R72" s="184"/>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296"/>
      <c r="AW72" s="297"/>
      <c r="AX72" s="4"/>
    </row>
    <row r="73" spans="1:50" ht="15.75" thickBot="1" x14ac:dyDescent="0.3">
      <c r="A73" s="53"/>
      <c r="B73" s="53"/>
      <c r="C73" s="53"/>
      <c r="D73" s="53"/>
      <c r="E73" s="53"/>
      <c r="F73" s="53"/>
      <c r="G73" s="53"/>
      <c r="H73" s="53"/>
      <c r="I73" s="53"/>
      <c r="J73" s="53"/>
      <c r="K73" s="53"/>
      <c r="L73" s="53"/>
      <c r="M73" s="53"/>
      <c r="N73" s="53"/>
      <c r="O73" s="53"/>
      <c r="P73" s="53"/>
      <c r="Q73" s="53"/>
      <c r="R73" s="186"/>
      <c r="S73" s="187"/>
      <c r="T73" s="187"/>
      <c r="U73" s="187"/>
      <c r="V73" s="187"/>
      <c r="W73" s="187"/>
      <c r="X73" s="187"/>
      <c r="Y73" s="187"/>
      <c r="Z73" s="187"/>
      <c r="AA73" s="187"/>
      <c r="AB73" s="187"/>
      <c r="AC73" s="187"/>
      <c r="AD73" s="187"/>
      <c r="AE73" s="187"/>
      <c r="AF73" s="187"/>
      <c r="AG73" s="187"/>
      <c r="AH73" s="187"/>
      <c r="AI73" s="187"/>
      <c r="AJ73" s="187"/>
      <c r="AK73" s="187"/>
      <c r="AL73" s="187"/>
      <c r="AM73" s="187"/>
      <c r="AN73" s="187"/>
      <c r="AO73" s="187"/>
      <c r="AP73" s="187"/>
      <c r="AQ73" s="187"/>
      <c r="AR73" s="187"/>
      <c r="AS73" s="187"/>
      <c r="AT73" s="187"/>
      <c r="AU73" s="187"/>
      <c r="AV73" s="298"/>
      <c r="AW73" s="299"/>
      <c r="AX73" s="4"/>
    </row>
    <row r="74" spans="1:50" s="6" customFormat="1" ht="6.95" customHeight="1" thickBot="1" x14ac:dyDescent="0.3">
      <c r="A74" s="53"/>
      <c r="B74" s="53"/>
      <c r="C74" s="53"/>
      <c r="D74" s="53"/>
      <c r="E74" s="53"/>
      <c r="F74" s="53"/>
      <c r="G74" s="53"/>
      <c r="H74" s="53"/>
      <c r="I74" s="53"/>
      <c r="J74" s="53"/>
      <c r="K74" s="53"/>
      <c r="L74" s="53"/>
      <c r="M74" s="53"/>
      <c r="N74" s="53"/>
      <c r="O74" s="53"/>
      <c r="P74" s="53"/>
      <c r="Q74" s="53"/>
      <c r="R74" s="155"/>
      <c r="S74" s="156"/>
      <c r="T74" s="156"/>
      <c r="U74" s="154"/>
      <c r="V74" s="154"/>
      <c r="W74" s="154"/>
      <c r="X74" s="154"/>
      <c r="Y74" s="154"/>
      <c r="Z74" s="161"/>
      <c r="AA74" s="161"/>
      <c r="AB74" s="161"/>
      <c r="AC74" s="154"/>
      <c r="AD74" s="154"/>
      <c r="AE74" s="154"/>
      <c r="AF74" s="154"/>
      <c r="AG74" s="154"/>
      <c r="AH74" s="155"/>
      <c r="AI74" s="156"/>
      <c r="AJ74" s="156"/>
      <c r="AK74" s="154"/>
      <c r="AL74" s="154"/>
      <c r="AM74" s="154"/>
      <c r="AN74" s="154"/>
      <c r="AO74" s="154"/>
      <c r="AP74" s="154"/>
      <c r="AQ74" s="154"/>
      <c r="AR74" s="154"/>
      <c r="AS74" s="154"/>
      <c r="AT74" s="154"/>
      <c r="AU74" s="154"/>
      <c r="AV74" s="35"/>
      <c r="AW74" s="35"/>
      <c r="AX74" s="53"/>
    </row>
    <row r="75" spans="1:50" s="6" customFormat="1" ht="20.100000000000001" customHeight="1" x14ac:dyDescent="0.25">
      <c r="A75" s="53"/>
      <c r="B75" s="53"/>
      <c r="C75" s="53"/>
      <c r="D75" s="53"/>
      <c r="E75" s="53"/>
      <c r="F75" s="53"/>
      <c r="G75" s="53"/>
      <c r="H75" s="53"/>
      <c r="I75" s="53"/>
      <c r="J75" s="53"/>
      <c r="K75" s="53"/>
      <c r="L75" s="53"/>
      <c r="M75" s="53"/>
      <c r="N75" s="53"/>
      <c r="O75" s="53"/>
      <c r="P75" s="53"/>
      <c r="Q75" s="53"/>
      <c r="R75" s="247" t="s">
        <v>1259</v>
      </c>
      <c r="S75" s="248"/>
      <c r="T75" s="248"/>
      <c r="U75" s="248"/>
      <c r="V75" s="248"/>
      <c r="W75" s="248"/>
      <c r="X75" s="248"/>
      <c r="Y75" s="248"/>
      <c r="Z75" s="248"/>
      <c r="AA75" s="248"/>
      <c r="AB75" s="248"/>
      <c r="AC75" s="248"/>
      <c r="AD75" s="248"/>
      <c r="AE75" s="248"/>
      <c r="AF75" s="248"/>
      <c r="AG75" s="248"/>
      <c r="AH75" s="248"/>
      <c r="AI75" s="248"/>
      <c r="AJ75" s="248"/>
      <c r="AK75" s="248"/>
      <c r="AL75" s="248"/>
      <c r="AM75" s="248"/>
      <c r="AN75" s="248"/>
      <c r="AO75" s="248"/>
      <c r="AP75" s="248"/>
      <c r="AQ75" s="248"/>
      <c r="AR75" s="248"/>
      <c r="AS75" s="248"/>
      <c r="AT75" s="248"/>
      <c r="AU75" s="248"/>
      <c r="AV75" s="294" t="s">
        <v>1261</v>
      </c>
      <c r="AW75" s="295"/>
      <c r="AX75" s="53"/>
    </row>
    <row r="76" spans="1:50" s="6" customFormat="1" ht="4.5" customHeight="1" x14ac:dyDescent="0.25">
      <c r="A76" s="53"/>
      <c r="B76" s="53"/>
      <c r="C76" s="53"/>
      <c r="D76" s="53"/>
      <c r="E76" s="53"/>
      <c r="F76" s="53"/>
      <c r="G76" s="53"/>
      <c r="H76" s="53"/>
      <c r="I76" s="53"/>
      <c r="J76" s="53"/>
      <c r="K76" s="53"/>
      <c r="L76" s="53"/>
      <c r="M76" s="53"/>
      <c r="N76" s="53"/>
      <c r="O76" s="53"/>
      <c r="P76" s="53"/>
      <c r="Q76" s="53"/>
      <c r="R76" s="178"/>
      <c r="S76" s="158"/>
      <c r="T76" s="158"/>
      <c r="U76" s="159"/>
      <c r="V76" s="159"/>
      <c r="W76" s="159"/>
      <c r="X76" s="159"/>
      <c r="Y76" s="159"/>
      <c r="Z76" s="159"/>
      <c r="AA76" s="159"/>
      <c r="AB76" s="159"/>
      <c r="AC76" s="159"/>
      <c r="AD76" s="159"/>
      <c r="AE76" s="159"/>
      <c r="AF76" s="159"/>
      <c r="AG76" s="159"/>
      <c r="AH76" s="157"/>
      <c r="AI76" s="158"/>
      <c r="AJ76" s="158"/>
      <c r="AK76" s="159"/>
      <c r="AL76" s="159"/>
      <c r="AM76" s="159"/>
      <c r="AN76" s="159"/>
      <c r="AO76" s="159"/>
      <c r="AP76" s="159"/>
      <c r="AQ76" s="159"/>
      <c r="AR76" s="159"/>
      <c r="AS76" s="159"/>
      <c r="AT76" s="159"/>
      <c r="AU76" s="176"/>
      <c r="AV76" s="296"/>
      <c r="AW76" s="297"/>
      <c r="AX76" s="53"/>
    </row>
    <row r="77" spans="1:50" s="6" customFormat="1" ht="15" customHeight="1" x14ac:dyDescent="0.25">
      <c r="A77" s="53"/>
      <c r="B77" s="53"/>
      <c r="C77" s="53"/>
      <c r="D77" s="53"/>
      <c r="E77" s="53"/>
      <c r="F77" s="53"/>
      <c r="G77" s="53"/>
      <c r="H77" s="53"/>
      <c r="I77" s="53"/>
      <c r="J77" s="53"/>
      <c r="K77" s="53"/>
      <c r="L77" s="53"/>
      <c r="M77" s="53"/>
      <c r="N77" s="53"/>
      <c r="O77" s="53"/>
      <c r="P77" s="53"/>
      <c r="Q77" s="53"/>
      <c r="R77" s="179" t="s">
        <v>32</v>
      </c>
      <c r="S77" s="156"/>
      <c r="T77" s="156"/>
      <c r="U77" s="154"/>
      <c r="V77" s="206"/>
      <c r="W77" s="206"/>
      <c r="X77" s="206"/>
      <c r="Y77" s="206"/>
      <c r="Z77" s="206"/>
      <c r="AA77" s="206"/>
      <c r="AB77" s="206"/>
      <c r="AC77" s="154"/>
      <c r="AD77" s="160" t="s">
        <v>34</v>
      </c>
      <c r="AE77" s="154"/>
      <c r="AF77" s="154"/>
      <c r="AG77" s="154"/>
      <c r="AH77" s="207"/>
      <c r="AI77" s="207"/>
      <c r="AJ77" s="207"/>
      <c r="AK77" s="207"/>
      <c r="AL77" s="207"/>
      <c r="AM77" s="207"/>
      <c r="AN77" s="207"/>
      <c r="AO77" s="207"/>
      <c r="AP77" s="207"/>
      <c r="AQ77" s="207"/>
      <c r="AR77" s="207"/>
      <c r="AS77" s="207"/>
      <c r="AT77" s="207"/>
      <c r="AU77" s="207"/>
      <c r="AV77" s="296"/>
      <c r="AW77" s="297"/>
      <c r="AX77" s="53"/>
    </row>
    <row r="78" spans="1:50" s="6" customFormat="1" ht="4.5" customHeight="1" x14ac:dyDescent="0.25">
      <c r="A78" s="53"/>
      <c r="B78" s="53"/>
      <c r="C78" s="53"/>
      <c r="D78" s="53"/>
      <c r="E78" s="53"/>
      <c r="F78" s="53"/>
      <c r="G78" s="53"/>
      <c r="H78" s="53"/>
      <c r="I78" s="53"/>
      <c r="J78" s="53"/>
      <c r="K78" s="53"/>
      <c r="L78" s="53"/>
      <c r="M78" s="53"/>
      <c r="N78" s="53"/>
      <c r="O78" s="53"/>
      <c r="P78" s="53"/>
      <c r="Q78" s="53"/>
      <c r="R78" s="178"/>
      <c r="S78" s="158"/>
      <c r="T78" s="158"/>
      <c r="U78" s="159"/>
      <c r="V78" s="159"/>
      <c r="W78" s="159"/>
      <c r="X78" s="159"/>
      <c r="Y78" s="159"/>
      <c r="Z78" s="159"/>
      <c r="AA78" s="159"/>
      <c r="AB78" s="159"/>
      <c r="AC78" s="159"/>
      <c r="AD78" s="159"/>
      <c r="AE78" s="159"/>
      <c r="AF78" s="159"/>
      <c r="AG78" s="159"/>
      <c r="AH78" s="157"/>
      <c r="AI78" s="158"/>
      <c r="AJ78" s="158"/>
      <c r="AK78" s="159"/>
      <c r="AL78" s="159"/>
      <c r="AM78" s="159"/>
      <c r="AN78" s="159"/>
      <c r="AO78" s="159"/>
      <c r="AP78" s="159"/>
      <c r="AQ78" s="159"/>
      <c r="AR78" s="159"/>
      <c r="AS78" s="159"/>
      <c r="AT78" s="159"/>
      <c r="AU78" s="159"/>
      <c r="AV78" s="296"/>
      <c r="AW78" s="297"/>
      <c r="AX78" s="53"/>
    </row>
    <row r="79" spans="1:50" s="6" customFormat="1" ht="24.75" customHeight="1" x14ac:dyDescent="0.25">
      <c r="A79" s="53"/>
      <c r="B79" s="53"/>
      <c r="C79" s="53"/>
      <c r="D79" s="53"/>
      <c r="E79" s="53"/>
      <c r="F79" s="53"/>
      <c r="G79" s="53"/>
      <c r="H79" s="53"/>
      <c r="I79" s="53"/>
      <c r="J79" s="53"/>
      <c r="K79" s="53"/>
      <c r="L79" s="53"/>
      <c r="M79" s="53"/>
      <c r="N79" s="53"/>
      <c r="O79" s="53"/>
      <c r="P79" s="53"/>
      <c r="Q79" s="53"/>
      <c r="R79" s="228" t="s">
        <v>1275</v>
      </c>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417"/>
      <c r="AV79" s="296"/>
      <c r="AW79" s="297"/>
      <c r="AX79" s="53"/>
    </row>
    <row r="80" spans="1:50" s="6" customFormat="1" ht="15" customHeight="1" x14ac:dyDescent="0.25">
      <c r="A80" s="53"/>
      <c r="B80" s="53"/>
      <c r="C80" s="53"/>
      <c r="D80" s="53"/>
      <c r="E80" s="53"/>
      <c r="F80" s="53"/>
      <c r="G80" s="53"/>
      <c r="H80" s="53"/>
      <c r="I80" s="53"/>
      <c r="J80" s="53"/>
      <c r="K80" s="53"/>
      <c r="L80" s="53"/>
      <c r="M80" s="53"/>
      <c r="N80" s="53"/>
      <c r="O80" s="53"/>
      <c r="P80" s="53"/>
      <c r="Q80" s="53"/>
      <c r="R80" s="230"/>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231"/>
      <c r="AP80" s="231"/>
      <c r="AQ80" s="231"/>
      <c r="AR80" s="231"/>
      <c r="AS80" s="231"/>
      <c r="AT80" s="231"/>
      <c r="AU80" s="418"/>
      <c r="AV80" s="296"/>
      <c r="AW80" s="297"/>
      <c r="AX80" s="53"/>
    </row>
    <row r="81" spans="1:50" s="6" customFormat="1" ht="6.95" customHeight="1" x14ac:dyDescent="0.25">
      <c r="A81" s="53"/>
      <c r="B81" s="53"/>
      <c r="C81" s="53"/>
      <c r="D81" s="53"/>
      <c r="E81" s="53"/>
      <c r="F81" s="53"/>
      <c r="G81" s="53"/>
      <c r="H81" s="53"/>
      <c r="I81" s="53"/>
      <c r="J81" s="53"/>
      <c r="K81" s="53"/>
      <c r="L81" s="53"/>
      <c r="M81" s="53"/>
      <c r="N81" s="53"/>
      <c r="O81" s="53"/>
      <c r="P81" s="53"/>
      <c r="Q81" s="53"/>
      <c r="R81" s="178"/>
      <c r="S81" s="158"/>
      <c r="T81" s="158"/>
      <c r="U81" s="159"/>
      <c r="V81" s="159"/>
      <c r="W81" s="159"/>
      <c r="X81" s="159"/>
      <c r="Y81" s="159"/>
      <c r="Z81" s="159"/>
      <c r="AA81" s="159"/>
      <c r="AB81" s="159"/>
      <c r="AC81" s="159"/>
      <c r="AD81" s="159"/>
      <c r="AE81" s="159"/>
      <c r="AF81" s="159"/>
      <c r="AG81" s="159"/>
      <c r="AH81" s="157"/>
      <c r="AI81" s="158"/>
      <c r="AJ81" s="158"/>
      <c r="AK81" s="159"/>
      <c r="AL81" s="159"/>
      <c r="AM81" s="159"/>
      <c r="AN81" s="159"/>
      <c r="AO81" s="159"/>
      <c r="AP81" s="159"/>
      <c r="AQ81" s="159"/>
      <c r="AR81" s="159"/>
      <c r="AS81" s="159"/>
      <c r="AT81" s="159"/>
      <c r="AU81" s="176"/>
      <c r="AV81" s="296"/>
      <c r="AW81" s="297"/>
      <c r="AX81" s="53"/>
    </row>
    <row r="82" spans="1:50" x14ac:dyDescent="0.25">
      <c r="A82" s="53"/>
      <c r="B82" s="53"/>
      <c r="C82" s="53"/>
      <c r="D82" s="53"/>
      <c r="E82" s="53"/>
      <c r="F82" s="53"/>
      <c r="G82" s="53"/>
      <c r="H82" s="53"/>
      <c r="I82" s="53"/>
      <c r="J82" s="53"/>
      <c r="K82" s="53"/>
      <c r="L82" s="53"/>
      <c r="M82" s="53"/>
      <c r="N82" s="53"/>
      <c r="O82" s="53"/>
      <c r="P82" s="53"/>
      <c r="Q82" s="4"/>
      <c r="R82" s="217" t="s">
        <v>1264</v>
      </c>
      <c r="S82" s="218"/>
      <c r="T82" s="219"/>
      <c r="U82" s="219"/>
      <c r="V82" s="219"/>
      <c r="W82" s="219"/>
      <c r="X82" s="219"/>
      <c r="Y82" s="219"/>
      <c r="Z82" s="219"/>
      <c r="AA82" s="173"/>
      <c r="AB82" s="154"/>
      <c r="AC82" s="220" t="s">
        <v>0</v>
      </c>
      <c r="AD82" s="221"/>
      <c r="AE82" s="221"/>
      <c r="AF82" s="222"/>
      <c r="AG82" s="222"/>
      <c r="AH82" s="222"/>
      <c r="AI82" s="222"/>
      <c r="AJ82" s="222"/>
      <c r="AK82" s="222"/>
      <c r="AL82" s="222"/>
      <c r="AM82" s="222"/>
      <c r="AN82" s="222"/>
      <c r="AO82" s="222"/>
      <c r="AP82" s="222"/>
      <c r="AQ82" s="222"/>
      <c r="AR82" s="222"/>
      <c r="AS82" s="222"/>
      <c r="AT82" s="222"/>
      <c r="AU82" s="222"/>
      <c r="AV82" s="296"/>
      <c r="AW82" s="297"/>
      <c r="AX82" s="5"/>
    </row>
    <row r="83" spans="1:50" ht="6.95" customHeight="1" x14ac:dyDescent="0.25">
      <c r="A83" s="53"/>
      <c r="B83" s="232" t="s">
        <v>1285</v>
      </c>
      <c r="C83" s="232"/>
      <c r="D83" s="232"/>
      <c r="E83" s="232"/>
      <c r="F83" s="232"/>
      <c r="G83" s="232"/>
      <c r="H83" s="232"/>
      <c r="I83" s="232"/>
      <c r="J83" s="232"/>
      <c r="K83" s="232"/>
      <c r="L83" s="232"/>
      <c r="M83" s="232"/>
      <c r="N83" s="232"/>
      <c r="O83" s="232"/>
      <c r="P83" s="53"/>
      <c r="Q83" s="4"/>
      <c r="R83" s="180"/>
      <c r="S83" s="156"/>
      <c r="T83" s="156"/>
      <c r="U83" s="154"/>
      <c r="V83" s="154"/>
      <c r="W83" s="154"/>
      <c r="X83" s="154"/>
      <c r="Y83" s="154"/>
      <c r="Z83" s="154"/>
      <c r="AA83" s="154"/>
      <c r="AB83" s="154"/>
      <c r="AC83" s="154"/>
      <c r="AD83" s="154"/>
      <c r="AE83" s="154"/>
      <c r="AF83" s="154"/>
      <c r="AG83" s="154"/>
      <c r="AH83" s="155"/>
      <c r="AI83" s="156"/>
      <c r="AJ83" s="156"/>
      <c r="AK83" s="154"/>
      <c r="AL83" s="154"/>
      <c r="AM83" s="154"/>
      <c r="AN83" s="154"/>
      <c r="AO83" s="154"/>
      <c r="AP83" s="154"/>
      <c r="AQ83" s="154"/>
      <c r="AR83" s="154"/>
      <c r="AS83" s="154"/>
      <c r="AT83" s="154"/>
      <c r="AU83" s="177"/>
      <c r="AV83" s="296"/>
      <c r="AW83" s="297"/>
      <c r="AX83" s="4"/>
    </row>
    <row r="84" spans="1:50" x14ac:dyDescent="0.25">
      <c r="A84" s="53"/>
      <c r="B84" s="232"/>
      <c r="C84" s="232"/>
      <c r="D84" s="232"/>
      <c r="E84" s="232"/>
      <c r="F84" s="232"/>
      <c r="G84" s="232"/>
      <c r="H84" s="232"/>
      <c r="I84" s="232"/>
      <c r="J84" s="232"/>
      <c r="K84" s="232"/>
      <c r="L84" s="232"/>
      <c r="M84" s="232"/>
      <c r="N84" s="232"/>
      <c r="O84" s="232"/>
      <c r="P84" s="53"/>
      <c r="Q84" s="4"/>
      <c r="R84" s="223" t="s">
        <v>11</v>
      </c>
      <c r="S84" s="224"/>
      <c r="T84" s="219"/>
      <c r="U84" s="219"/>
      <c r="V84" s="219"/>
      <c r="W84" s="219"/>
      <c r="X84" s="219"/>
      <c r="Y84" s="219"/>
      <c r="Z84" s="219"/>
      <c r="AA84" s="173"/>
      <c r="AB84" s="154"/>
      <c r="AC84" s="225"/>
      <c r="AD84" s="221"/>
      <c r="AE84" s="221"/>
      <c r="AF84" s="222"/>
      <c r="AG84" s="222"/>
      <c r="AH84" s="222"/>
      <c r="AI84" s="222"/>
      <c r="AJ84" s="222"/>
      <c r="AK84" s="222"/>
      <c r="AL84" s="222"/>
      <c r="AM84" s="222"/>
      <c r="AN84" s="222"/>
      <c r="AO84" s="222"/>
      <c r="AP84" s="222"/>
      <c r="AQ84" s="222"/>
      <c r="AR84" s="222"/>
      <c r="AS84" s="222"/>
      <c r="AT84" s="222"/>
      <c r="AU84" s="222"/>
      <c r="AV84" s="296"/>
      <c r="AW84" s="297"/>
      <c r="AX84" s="4"/>
    </row>
    <row r="85" spans="1:50" ht="6.95" customHeight="1" x14ac:dyDescent="0.25">
      <c r="A85" s="53"/>
      <c r="B85" s="232"/>
      <c r="C85" s="232"/>
      <c r="D85" s="232"/>
      <c r="E85" s="232"/>
      <c r="F85" s="232"/>
      <c r="G85" s="232"/>
      <c r="H85" s="232"/>
      <c r="I85" s="232"/>
      <c r="J85" s="232"/>
      <c r="K85" s="232"/>
      <c r="L85" s="232"/>
      <c r="M85" s="232"/>
      <c r="N85" s="232"/>
      <c r="O85" s="232"/>
      <c r="P85" s="53"/>
      <c r="Q85" s="4"/>
      <c r="R85" s="180"/>
      <c r="S85" s="156"/>
      <c r="T85" s="156"/>
      <c r="U85" s="154"/>
      <c r="V85" s="154"/>
      <c r="W85" s="154"/>
      <c r="X85" s="154"/>
      <c r="Y85" s="154"/>
      <c r="Z85" s="154"/>
      <c r="AA85" s="154"/>
      <c r="AB85" s="154"/>
      <c r="AC85" s="154"/>
      <c r="AD85" s="154"/>
      <c r="AE85" s="154"/>
      <c r="AF85" s="154"/>
      <c r="AG85" s="154"/>
      <c r="AH85" s="155"/>
      <c r="AI85" s="156"/>
      <c r="AJ85" s="156"/>
      <c r="AK85" s="154"/>
      <c r="AL85" s="154"/>
      <c r="AM85" s="154"/>
      <c r="AN85" s="154"/>
      <c r="AO85" s="154"/>
      <c r="AP85" s="154"/>
      <c r="AQ85" s="154"/>
      <c r="AR85" s="154"/>
      <c r="AS85" s="154"/>
      <c r="AT85" s="154"/>
      <c r="AU85" s="177"/>
      <c r="AV85" s="296"/>
      <c r="AW85" s="297"/>
      <c r="AX85" s="4"/>
    </row>
    <row r="86" spans="1:50" x14ac:dyDescent="0.25">
      <c r="A86" s="53"/>
      <c r="B86" s="232"/>
      <c r="C86" s="232"/>
      <c r="D86" s="232"/>
      <c r="E86" s="232"/>
      <c r="F86" s="232"/>
      <c r="G86" s="232"/>
      <c r="H86" s="232"/>
      <c r="I86" s="232"/>
      <c r="J86" s="232"/>
      <c r="K86" s="232"/>
      <c r="L86" s="232"/>
      <c r="M86" s="232"/>
      <c r="N86" s="232"/>
      <c r="O86" s="232"/>
      <c r="P86" s="53"/>
      <c r="Q86" s="4"/>
      <c r="R86" s="184" t="s">
        <v>1262</v>
      </c>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c r="AS86" s="185"/>
      <c r="AT86" s="185"/>
      <c r="AU86" s="185"/>
      <c r="AV86" s="296"/>
      <c r="AW86" s="297"/>
      <c r="AX86" s="4"/>
    </row>
    <row r="87" spans="1:50" ht="6.95" customHeight="1" x14ac:dyDescent="0.25">
      <c r="A87" s="53"/>
      <c r="B87" s="232"/>
      <c r="C87" s="232"/>
      <c r="D87" s="232"/>
      <c r="E87" s="232"/>
      <c r="F87" s="232"/>
      <c r="G87" s="232"/>
      <c r="H87" s="232"/>
      <c r="I87" s="232"/>
      <c r="J87" s="232"/>
      <c r="K87" s="232"/>
      <c r="L87" s="232"/>
      <c r="M87" s="232"/>
      <c r="N87" s="232"/>
      <c r="O87" s="232"/>
      <c r="P87" s="53"/>
      <c r="Q87" s="4"/>
      <c r="R87" s="184"/>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85"/>
      <c r="AT87" s="185"/>
      <c r="AU87" s="185"/>
      <c r="AV87" s="296"/>
      <c r="AW87" s="297"/>
      <c r="AX87" s="4"/>
    </row>
    <row r="88" spans="1:50" ht="15.75" thickBot="1" x14ac:dyDescent="0.3">
      <c r="A88" s="53"/>
      <c r="B88" s="232"/>
      <c r="C88" s="232"/>
      <c r="D88" s="232"/>
      <c r="E88" s="232"/>
      <c r="F88" s="232"/>
      <c r="G88" s="232"/>
      <c r="H88" s="232"/>
      <c r="I88" s="232"/>
      <c r="J88" s="232"/>
      <c r="K88" s="232"/>
      <c r="L88" s="232"/>
      <c r="M88" s="232"/>
      <c r="N88" s="232"/>
      <c r="O88" s="232"/>
      <c r="P88" s="53"/>
      <c r="Q88" s="53"/>
      <c r="R88" s="186"/>
      <c r="S88" s="187"/>
      <c r="T88" s="187"/>
      <c r="U88" s="187"/>
      <c r="V88" s="187"/>
      <c r="W88" s="187"/>
      <c r="X88" s="187"/>
      <c r="Y88" s="187"/>
      <c r="Z88" s="187"/>
      <c r="AA88" s="187"/>
      <c r="AB88" s="187"/>
      <c r="AC88" s="187"/>
      <c r="AD88" s="187"/>
      <c r="AE88" s="187"/>
      <c r="AF88" s="187"/>
      <c r="AG88" s="187"/>
      <c r="AH88" s="187"/>
      <c r="AI88" s="187"/>
      <c r="AJ88" s="187"/>
      <c r="AK88" s="187"/>
      <c r="AL88" s="187"/>
      <c r="AM88" s="187"/>
      <c r="AN88" s="187"/>
      <c r="AO88" s="187"/>
      <c r="AP88" s="187"/>
      <c r="AQ88" s="187"/>
      <c r="AR88" s="187"/>
      <c r="AS88" s="187"/>
      <c r="AT88" s="187"/>
      <c r="AU88" s="187"/>
      <c r="AV88" s="298"/>
      <c r="AW88" s="299"/>
      <c r="AX88" s="4"/>
    </row>
    <row r="89" spans="1:50" ht="6.95" customHeight="1" x14ac:dyDescent="0.25">
      <c r="A89" s="53"/>
      <c r="B89" s="232"/>
      <c r="C89" s="232"/>
      <c r="D89" s="232"/>
      <c r="E89" s="232"/>
      <c r="F89" s="232"/>
      <c r="G89" s="232"/>
      <c r="H89" s="232"/>
      <c r="I89" s="232"/>
      <c r="J89" s="232"/>
      <c r="K89" s="232"/>
      <c r="L89" s="232"/>
      <c r="M89" s="232"/>
      <c r="N89" s="232"/>
      <c r="O89" s="232"/>
      <c r="P89" s="53"/>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row>
    <row r="90" spans="1:50" ht="9"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row>
    <row r="91" spans="1:50" ht="15" customHeight="1" x14ac:dyDescent="0.25">
      <c r="A91" s="4"/>
      <c r="B91" s="254" t="s">
        <v>646</v>
      </c>
      <c r="C91" s="254"/>
      <c r="D91" s="254"/>
      <c r="E91" s="254"/>
      <c r="F91" s="254"/>
      <c r="G91" s="254"/>
      <c r="H91" s="254"/>
      <c r="I91" s="254"/>
      <c r="J91" s="254"/>
      <c r="K91" s="254"/>
      <c r="L91" s="254"/>
      <c r="M91" s="254"/>
      <c r="N91" s="254"/>
      <c r="O91" s="254"/>
      <c r="P91" s="254"/>
      <c r="Q91" s="25" t="s">
        <v>560</v>
      </c>
      <c r="R91" s="31"/>
      <c r="S91" s="32"/>
      <c r="T91" s="32"/>
      <c r="U91" s="33"/>
      <c r="V91" s="33"/>
      <c r="W91" s="33"/>
      <c r="X91" s="33"/>
      <c r="Y91" s="33"/>
      <c r="Z91" s="33"/>
      <c r="AA91" s="33"/>
      <c r="AB91" s="33"/>
      <c r="AC91" s="33"/>
      <c r="AD91" s="33"/>
      <c r="AE91" s="33"/>
      <c r="AF91" s="33"/>
      <c r="AG91" s="33"/>
      <c r="AH91" s="31"/>
      <c r="AI91" s="32"/>
      <c r="AJ91" s="32"/>
      <c r="AK91" s="33"/>
      <c r="AL91" s="33"/>
      <c r="AM91" s="33"/>
      <c r="AN91" s="33"/>
      <c r="AO91" s="33"/>
      <c r="AP91" s="33"/>
      <c r="AQ91" s="33"/>
      <c r="AR91" s="33"/>
      <c r="AS91" s="33"/>
      <c r="AT91" s="33"/>
      <c r="AU91" s="33"/>
      <c r="AV91" s="33"/>
      <c r="AW91" s="33"/>
      <c r="AX91" s="4"/>
    </row>
    <row r="92" spans="1:50" ht="9" customHeight="1" thickBot="1" x14ac:dyDescent="0.3">
      <c r="A92" s="4"/>
      <c r="B92" s="254"/>
      <c r="C92" s="254"/>
      <c r="D92" s="254"/>
      <c r="E92" s="254"/>
      <c r="F92" s="254"/>
      <c r="G92" s="254"/>
      <c r="H92" s="254"/>
      <c r="I92" s="254"/>
      <c r="J92" s="254"/>
      <c r="K92" s="254"/>
      <c r="L92" s="254"/>
      <c r="M92" s="254"/>
      <c r="N92" s="254"/>
      <c r="O92" s="254"/>
      <c r="P92" s="254"/>
      <c r="Q92" s="25"/>
      <c r="R92" s="31"/>
      <c r="S92" s="32"/>
      <c r="T92" s="32"/>
      <c r="U92" s="33"/>
      <c r="V92" s="33"/>
      <c r="W92" s="33"/>
      <c r="X92" s="33"/>
      <c r="Y92" s="33"/>
      <c r="Z92" s="33"/>
      <c r="AA92" s="33"/>
      <c r="AB92" s="33"/>
      <c r="AC92" s="33"/>
      <c r="AD92" s="33"/>
      <c r="AE92" s="33"/>
      <c r="AF92" s="33"/>
      <c r="AG92" s="33"/>
      <c r="AH92" s="31"/>
      <c r="AI92" s="32"/>
      <c r="AJ92" s="32"/>
      <c r="AK92" s="33"/>
      <c r="AL92" s="33"/>
      <c r="AM92" s="33"/>
      <c r="AN92" s="33"/>
      <c r="AO92" s="33"/>
      <c r="AP92" s="33"/>
      <c r="AQ92" s="33"/>
      <c r="AR92" s="33"/>
      <c r="AS92" s="33"/>
      <c r="AT92" s="33"/>
      <c r="AU92" s="33"/>
      <c r="AV92" s="33"/>
      <c r="AW92" s="33"/>
      <c r="AX92" s="4"/>
    </row>
    <row r="93" spans="1:50" ht="20.100000000000001" customHeight="1" x14ac:dyDescent="0.25">
      <c r="A93" s="4"/>
      <c r="B93" s="254"/>
      <c r="C93" s="254"/>
      <c r="D93" s="254"/>
      <c r="E93" s="254"/>
      <c r="F93" s="254"/>
      <c r="G93" s="254"/>
      <c r="H93" s="254"/>
      <c r="I93" s="254"/>
      <c r="J93" s="254"/>
      <c r="K93" s="254"/>
      <c r="L93" s="254"/>
      <c r="M93" s="254"/>
      <c r="N93" s="254"/>
      <c r="O93" s="254"/>
      <c r="P93" s="254"/>
      <c r="Q93" s="4"/>
      <c r="R93" s="247" t="s">
        <v>1259</v>
      </c>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55" t="s">
        <v>1268</v>
      </c>
      <c r="AW93" s="256"/>
      <c r="AX93" s="4"/>
    </row>
    <row r="94" spans="1:50" ht="6.95" customHeight="1" x14ac:dyDescent="0.25">
      <c r="A94" s="4"/>
      <c r="B94" s="254"/>
      <c r="C94" s="254"/>
      <c r="D94" s="254"/>
      <c r="E94" s="254"/>
      <c r="F94" s="254"/>
      <c r="G94" s="254"/>
      <c r="H94" s="254"/>
      <c r="I94" s="254"/>
      <c r="J94" s="254"/>
      <c r="K94" s="254"/>
      <c r="L94" s="254"/>
      <c r="M94" s="254"/>
      <c r="N94" s="254"/>
      <c r="O94" s="254"/>
      <c r="P94" s="254"/>
      <c r="Q94" s="4"/>
      <c r="R94" s="178"/>
      <c r="S94" s="158"/>
      <c r="T94" s="158"/>
      <c r="U94" s="159"/>
      <c r="V94" s="159"/>
      <c r="W94" s="159"/>
      <c r="X94" s="159"/>
      <c r="Y94" s="159"/>
      <c r="Z94" s="159"/>
      <c r="AA94" s="159"/>
      <c r="AB94" s="159"/>
      <c r="AC94" s="159"/>
      <c r="AD94" s="159"/>
      <c r="AE94" s="159"/>
      <c r="AF94" s="159"/>
      <c r="AG94" s="159"/>
      <c r="AH94" s="157"/>
      <c r="AI94" s="158"/>
      <c r="AJ94" s="158"/>
      <c r="AK94" s="159"/>
      <c r="AL94" s="159"/>
      <c r="AM94" s="159"/>
      <c r="AN94" s="159"/>
      <c r="AO94" s="159"/>
      <c r="AP94" s="159"/>
      <c r="AQ94" s="159"/>
      <c r="AR94" s="159"/>
      <c r="AS94" s="159"/>
      <c r="AT94" s="159"/>
      <c r="AU94" s="159"/>
      <c r="AV94" s="257"/>
      <c r="AW94" s="258"/>
      <c r="AX94" s="4"/>
    </row>
    <row r="95" spans="1:50" ht="15" customHeight="1" x14ac:dyDescent="0.25">
      <c r="A95" s="4"/>
      <c r="B95" s="254"/>
      <c r="C95" s="254"/>
      <c r="D95" s="254"/>
      <c r="E95" s="254"/>
      <c r="F95" s="254"/>
      <c r="G95" s="254"/>
      <c r="H95" s="254"/>
      <c r="I95" s="254"/>
      <c r="J95" s="254"/>
      <c r="K95" s="254"/>
      <c r="L95" s="254"/>
      <c r="M95" s="254"/>
      <c r="N95" s="254"/>
      <c r="O95" s="254"/>
      <c r="P95" s="254"/>
      <c r="Q95" s="4"/>
      <c r="R95" s="179" t="s">
        <v>32</v>
      </c>
      <c r="S95" s="156"/>
      <c r="T95" s="156"/>
      <c r="U95" s="154"/>
      <c r="V95" s="206"/>
      <c r="W95" s="206"/>
      <c r="X95" s="206"/>
      <c r="Y95" s="206"/>
      <c r="Z95" s="206"/>
      <c r="AA95" s="206"/>
      <c r="AB95" s="206"/>
      <c r="AC95" s="154"/>
      <c r="AD95" s="160" t="s">
        <v>34</v>
      </c>
      <c r="AE95" s="154"/>
      <c r="AF95" s="154"/>
      <c r="AG95" s="154"/>
      <c r="AH95" s="207"/>
      <c r="AI95" s="207"/>
      <c r="AJ95" s="207"/>
      <c r="AK95" s="207"/>
      <c r="AL95" s="207"/>
      <c r="AM95" s="207"/>
      <c r="AN95" s="207"/>
      <c r="AO95" s="207"/>
      <c r="AP95" s="207"/>
      <c r="AQ95" s="207"/>
      <c r="AR95" s="207"/>
      <c r="AS95" s="207"/>
      <c r="AT95" s="207"/>
      <c r="AU95" s="207"/>
      <c r="AV95" s="257"/>
      <c r="AW95" s="258"/>
      <c r="AX95" s="4"/>
    </row>
    <row r="96" spans="1:50" ht="6.95" customHeight="1" x14ac:dyDescent="0.25">
      <c r="A96" s="4"/>
      <c r="B96" s="254"/>
      <c r="C96" s="254"/>
      <c r="D96" s="254"/>
      <c r="E96" s="254"/>
      <c r="F96" s="254"/>
      <c r="G96" s="254"/>
      <c r="H96" s="254"/>
      <c r="I96" s="254"/>
      <c r="J96" s="254"/>
      <c r="K96" s="254"/>
      <c r="L96" s="254"/>
      <c r="M96" s="254"/>
      <c r="N96" s="254"/>
      <c r="O96" s="254"/>
      <c r="P96" s="254"/>
      <c r="Q96" s="4"/>
      <c r="R96" s="178"/>
      <c r="S96" s="158"/>
      <c r="T96" s="158"/>
      <c r="U96" s="159"/>
      <c r="V96" s="159"/>
      <c r="W96" s="159"/>
      <c r="X96" s="159"/>
      <c r="Y96" s="159"/>
      <c r="Z96" s="159"/>
      <c r="AA96" s="159"/>
      <c r="AB96" s="159"/>
      <c r="AC96" s="159"/>
      <c r="AD96" s="159"/>
      <c r="AE96" s="159"/>
      <c r="AF96" s="159"/>
      <c r="AG96" s="159"/>
      <c r="AH96" s="157"/>
      <c r="AI96" s="158"/>
      <c r="AJ96" s="158"/>
      <c r="AK96" s="159"/>
      <c r="AL96" s="159"/>
      <c r="AM96" s="159"/>
      <c r="AN96" s="159"/>
      <c r="AO96" s="159"/>
      <c r="AP96" s="159"/>
      <c r="AQ96" s="159"/>
      <c r="AR96" s="159"/>
      <c r="AS96" s="159"/>
      <c r="AT96" s="159"/>
      <c r="AU96" s="159"/>
      <c r="AV96" s="257"/>
      <c r="AW96" s="258"/>
      <c r="AX96" s="4"/>
    </row>
    <row r="97" spans="1:50" ht="15" customHeight="1" x14ac:dyDescent="0.25">
      <c r="A97" s="4"/>
      <c r="B97" s="142"/>
      <c r="C97" s="142"/>
      <c r="D97" s="142"/>
      <c r="E97" s="142"/>
      <c r="F97" s="142"/>
      <c r="G97" s="142"/>
      <c r="H97" s="142"/>
      <c r="I97" s="142"/>
      <c r="J97" s="142"/>
      <c r="K97" s="142"/>
      <c r="L97" s="142"/>
      <c r="M97" s="142"/>
      <c r="N97" s="142"/>
      <c r="O97" s="142"/>
      <c r="P97" s="4"/>
      <c r="Q97" s="4"/>
      <c r="R97" s="325" t="s">
        <v>1275</v>
      </c>
      <c r="S97" s="326"/>
      <c r="T97" s="326"/>
      <c r="U97" s="326"/>
      <c r="V97" s="326"/>
      <c r="W97" s="326"/>
      <c r="X97" s="326"/>
      <c r="Y97" s="326"/>
      <c r="Z97" s="326"/>
      <c r="AA97" s="326"/>
      <c r="AB97" s="326"/>
      <c r="AC97" s="326"/>
      <c r="AD97" s="326"/>
      <c r="AE97" s="326"/>
      <c r="AF97" s="326"/>
      <c r="AG97" s="326"/>
      <c r="AH97" s="326"/>
      <c r="AI97" s="326"/>
      <c r="AJ97" s="326"/>
      <c r="AK97" s="326"/>
      <c r="AL97" s="326"/>
      <c r="AM97" s="326"/>
      <c r="AN97" s="326"/>
      <c r="AO97" s="326"/>
      <c r="AP97" s="326"/>
      <c r="AQ97" s="326"/>
      <c r="AR97" s="326"/>
      <c r="AS97" s="326"/>
      <c r="AT97" s="326"/>
      <c r="AU97" s="327"/>
      <c r="AV97" s="257"/>
      <c r="AW97" s="258"/>
      <c r="AX97" s="4"/>
    </row>
    <row r="98" spans="1:50" x14ac:dyDescent="0.25">
      <c r="A98" s="4"/>
      <c r="B98" s="208" t="s">
        <v>1284</v>
      </c>
      <c r="C98" s="209"/>
      <c r="D98" s="209"/>
      <c r="E98" s="209"/>
      <c r="F98" s="209"/>
      <c r="G98" s="209"/>
      <c r="H98" s="209"/>
      <c r="I98" s="209"/>
      <c r="J98" s="209"/>
      <c r="K98" s="209"/>
      <c r="L98" s="209"/>
      <c r="M98" s="209"/>
      <c r="N98" s="209"/>
      <c r="O98" s="210"/>
      <c r="P98" s="4"/>
      <c r="Q98" s="4"/>
      <c r="R98" s="419"/>
      <c r="S98" s="420"/>
      <c r="T98" s="420"/>
      <c r="U98" s="420"/>
      <c r="V98" s="420"/>
      <c r="W98" s="420"/>
      <c r="X98" s="420"/>
      <c r="Y98" s="420"/>
      <c r="Z98" s="420"/>
      <c r="AA98" s="420"/>
      <c r="AB98" s="420"/>
      <c r="AC98" s="420"/>
      <c r="AD98" s="420"/>
      <c r="AE98" s="420"/>
      <c r="AF98" s="420"/>
      <c r="AG98" s="420"/>
      <c r="AH98" s="420"/>
      <c r="AI98" s="420"/>
      <c r="AJ98" s="420"/>
      <c r="AK98" s="420"/>
      <c r="AL98" s="420"/>
      <c r="AM98" s="420"/>
      <c r="AN98" s="420"/>
      <c r="AO98" s="420"/>
      <c r="AP98" s="420"/>
      <c r="AQ98" s="420"/>
      <c r="AR98" s="420"/>
      <c r="AS98" s="420"/>
      <c r="AT98" s="420"/>
      <c r="AU98" s="421"/>
      <c r="AV98" s="257"/>
      <c r="AW98" s="258"/>
      <c r="AX98" s="4"/>
    </row>
    <row r="99" spans="1:50" ht="6.95" customHeight="1" x14ac:dyDescent="0.25">
      <c r="A99" s="4"/>
      <c r="B99" s="211"/>
      <c r="C99" s="212"/>
      <c r="D99" s="212"/>
      <c r="E99" s="212"/>
      <c r="F99" s="212"/>
      <c r="G99" s="212"/>
      <c r="H99" s="212"/>
      <c r="I99" s="212"/>
      <c r="J99" s="212"/>
      <c r="K99" s="212"/>
      <c r="L99" s="212"/>
      <c r="M99" s="212"/>
      <c r="N99" s="212"/>
      <c r="O99" s="213"/>
      <c r="P99" s="4"/>
      <c r="Q99" s="4"/>
      <c r="R99" s="178"/>
      <c r="S99" s="158"/>
      <c r="T99" s="158"/>
      <c r="U99" s="159"/>
      <c r="V99" s="159"/>
      <c r="W99" s="159"/>
      <c r="X99" s="159"/>
      <c r="Y99" s="159"/>
      <c r="Z99" s="159"/>
      <c r="AA99" s="159"/>
      <c r="AB99" s="159"/>
      <c r="AC99" s="159"/>
      <c r="AD99" s="159"/>
      <c r="AE99" s="159"/>
      <c r="AF99" s="159"/>
      <c r="AG99" s="159"/>
      <c r="AH99" s="157"/>
      <c r="AI99" s="158"/>
      <c r="AJ99" s="158"/>
      <c r="AK99" s="159"/>
      <c r="AL99" s="159"/>
      <c r="AM99" s="159"/>
      <c r="AN99" s="159"/>
      <c r="AO99" s="159"/>
      <c r="AP99" s="159"/>
      <c r="AQ99" s="159"/>
      <c r="AR99" s="159"/>
      <c r="AS99" s="159"/>
      <c r="AT99" s="159"/>
      <c r="AU99" s="159"/>
      <c r="AV99" s="257"/>
      <c r="AW99" s="258"/>
      <c r="AX99" s="4"/>
    </row>
    <row r="100" spans="1:50" s="6" customFormat="1" x14ac:dyDescent="0.25">
      <c r="A100" s="53"/>
      <c r="B100" s="211"/>
      <c r="C100" s="212"/>
      <c r="D100" s="212"/>
      <c r="E100" s="212"/>
      <c r="F100" s="212"/>
      <c r="G100" s="212"/>
      <c r="H100" s="212"/>
      <c r="I100" s="212"/>
      <c r="J100" s="212"/>
      <c r="K100" s="212"/>
      <c r="L100" s="212"/>
      <c r="M100" s="212"/>
      <c r="N100" s="212"/>
      <c r="O100" s="213"/>
      <c r="P100" s="53"/>
      <c r="Q100" s="53"/>
      <c r="R100" s="217" t="s">
        <v>1264</v>
      </c>
      <c r="S100" s="218"/>
      <c r="T100" s="219"/>
      <c r="U100" s="219"/>
      <c r="V100" s="219"/>
      <c r="W100" s="219"/>
      <c r="X100" s="219"/>
      <c r="Y100" s="219"/>
      <c r="Z100" s="219"/>
      <c r="AA100" s="173"/>
      <c r="AB100" s="154"/>
      <c r="AC100" s="220" t="s">
        <v>0</v>
      </c>
      <c r="AD100" s="221"/>
      <c r="AE100" s="221"/>
      <c r="AF100" s="222"/>
      <c r="AG100" s="222"/>
      <c r="AH100" s="222"/>
      <c r="AI100" s="222"/>
      <c r="AJ100" s="222"/>
      <c r="AK100" s="222"/>
      <c r="AL100" s="222"/>
      <c r="AM100" s="222"/>
      <c r="AN100" s="222"/>
      <c r="AO100" s="222"/>
      <c r="AP100" s="222"/>
      <c r="AQ100" s="222"/>
      <c r="AR100" s="222"/>
      <c r="AS100" s="222"/>
      <c r="AT100" s="222"/>
      <c r="AU100" s="222"/>
      <c r="AV100" s="257"/>
      <c r="AW100" s="258"/>
      <c r="AX100" s="53"/>
    </row>
    <row r="101" spans="1:50" s="6" customFormat="1" ht="6.95" customHeight="1" x14ac:dyDescent="0.25">
      <c r="A101" s="53"/>
      <c r="B101" s="211"/>
      <c r="C101" s="212"/>
      <c r="D101" s="212"/>
      <c r="E101" s="212"/>
      <c r="F101" s="212"/>
      <c r="G101" s="212"/>
      <c r="H101" s="212"/>
      <c r="I101" s="212"/>
      <c r="J101" s="212"/>
      <c r="K101" s="212"/>
      <c r="L101" s="212"/>
      <c r="M101" s="212"/>
      <c r="N101" s="212"/>
      <c r="O101" s="213"/>
      <c r="P101" s="53"/>
      <c r="Q101" s="53"/>
      <c r="R101" s="180"/>
      <c r="S101" s="156"/>
      <c r="T101" s="156"/>
      <c r="U101" s="154"/>
      <c r="V101" s="154"/>
      <c r="W101" s="154"/>
      <c r="X101" s="154"/>
      <c r="Y101" s="154"/>
      <c r="Z101" s="154"/>
      <c r="AA101" s="154"/>
      <c r="AB101" s="154"/>
      <c r="AC101" s="154"/>
      <c r="AD101" s="154"/>
      <c r="AE101" s="154"/>
      <c r="AF101" s="154"/>
      <c r="AG101" s="154"/>
      <c r="AH101" s="155"/>
      <c r="AI101" s="156"/>
      <c r="AJ101" s="156"/>
      <c r="AK101" s="154"/>
      <c r="AL101" s="154"/>
      <c r="AM101" s="154"/>
      <c r="AN101" s="154"/>
      <c r="AO101" s="154"/>
      <c r="AP101" s="154"/>
      <c r="AQ101" s="154"/>
      <c r="AR101" s="154"/>
      <c r="AS101" s="154"/>
      <c r="AT101" s="154"/>
      <c r="AU101" s="154"/>
      <c r="AV101" s="257"/>
      <c r="AW101" s="258"/>
      <c r="AX101" s="53"/>
    </row>
    <row r="102" spans="1:50" s="6" customFormat="1" x14ac:dyDescent="0.25">
      <c r="A102" s="53"/>
      <c r="B102" s="211"/>
      <c r="C102" s="212"/>
      <c r="D102" s="212"/>
      <c r="E102" s="212"/>
      <c r="F102" s="212"/>
      <c r="G102" s="212"/>
      <c r="H102" s="212"/>
      <c r="I102" s="212"/>
      <c r="J102" s="212"/>
      <c r="K102" s="212"/>
      <c r="L102" s="212"/>
      <c r="M102" s="212"/>
      <c r="N102" s="212"/>
      <c r="O102" s="213"/>
      <c r="P102" s="53"/>
      <c r="Q102" s="53"/>
      <c r="R102" s="223" t="s">
        <v>11</v>
      </c>
      <c r="S102" s="224"/>
      <c r="T102" s="219"/>
      <c r="U102" s="219"/>
      <c r="V102" s="219"/>
      <c r="W102" s="219"/>
      <c r="X102" s="219"/>
      <c r="Y102" s="219"/>
      <c r="Z102" s="219"/>
      <c r="AA102" s="173"/>
      <c r="AB102" s="154"/>
      <c r="AC102" s="225"/>
      <c r="AD102" s="221"/>
      <c r="AE102" s="221"/>
      <c r="AF102" s="222"/>
      <c r="AG102" s="222"/>
      <c r="AH102" s="222"/>
      <c r="AI102" s="222"/>
      <c r="AJ102" s="222"/>
      <c r="AK102" s="222"/>
      <c r="AL102" s="222"/>
      <c r="AM102" s="222"/>
      <c r="AN102" s="222"/>
      <c r="AO102" s="222"/>
      <c r="AP102" s="222"/>
      <c r="AQ102" s="222"/>
      <c r="AR102" s="222"/>
      <c r="AS102" s="222"/>
      <c r="AT102" s="222"/>
      <c r="AU102" s="222"/>
      <c r="AV102" s="257"/>
      <c r="AW102" s="258"/>
      <c r="AX102" s="53"/>
    </row>
    <row r="103" spans="1:50" s="6" customFormat="1" ht="6.95" customHeight="1" x14ac:dyDescent="0.25">
      <c r="A103" s="53"/>
      <c r="B103" s="211"/>
      <c r="C103" s="212"/>
      <c r="D103" s="212"/>
      <c r="E103" s="212"/>
      <c r="F103" s="212"/>
      <c r="G103" s="212"/>
      <c r="H103" s="212"/>
      <c r="I103" s="212"/>
      <c r="J103" s="212"/>
      <c r="K103" s="212"/>
      <c r="L103" s="212"/>
      <c r="M103" s="212"/>
      <c r="N103" s="212"/>
      <c r="O103" s="213"/>
      <c r="P103" s="53"/>
      <c r="Q103" s="53"/>
      <c r="R103" s="180"/>
      <c r="S103" s="156"/>
      <c r="T103" s="156"/>
      <c r="U103" s="154"/>
      <c r="V103" s="154"/>
      <c r="W103" s="154"/>
      <c r="X103" s="154"/>
      <c r="Y103" s="154"/>
      <c r="Z103" s="154"/>
      <c r="AA103" s="154"/>
      <c r="AB103" s="154"/>
      <c r="AC103" s="154"/>
      <c r="AD103" s="154"/>
      <c r="AE103" s="154"/>
      <c r="AF103" s="154"/>
      <c r="AG103" s="154"/>
      <c r="AH103" s="155"/>
      <c r="AI103" s="156"/>
      <c r="AJ103" s="156"/>
      <c r="AK103" s="154"/>
      <c r="AL103" s="154"/>
      <c r="AM103" s="154"/>
      <c r="AN103" s="154"/>
      <c r="AO103" s="154"/>
      <c r="AP103" s="154"/>
      <c r="AQ103" s="154"/>
      <c r="AR103" s="154"/>
      <c r="AS103" s="154"/>
      <c r="AT103" s="154"/>
      <c r="AU103" s="154"/>
      <c r="AV103" s="257"/>
      <c r="AW103" s="258"/>
      <c r="AX103" s="53"/>
    </row>
    <row r="104" spans="1:50" s="6" customFormat="1" x14ac:dyDescent="0.25">
      <c r="A104" s="53"/>
      <c r="B104" s="211"/>
      <c r="C104" s="212"/>
      <c r="D104" s="212"/>
      <c r="E104" s="212"/>
      <c r="F104" s="212"/>
      <c r="G104" s="212"/>
      <c r="H104" s="212"/>
      <c r="I104" s="212"/>
      <c r="J104" s="212"/>
      <c r="K104" s="212"/>
      <c r="L104" s="212"/>
      <c r="M104" s="212"/>
      <c r="N104" s="212"/>
      <c r="O104" s="213"/>
      <c r="P104" s="53"/>
      <c r="Q104" s="53"/>
      <c r="R104" s="184" t="s">
        <v>1262</v>
      </c>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c r="AS104" s="185"/>
      <c r="AT104" s="185"/>
      <c r="AU104" s="185"/>
      <c r="AV104" s="257"/>
      <c r="AW104" s="258"/>
      <c r="AX104" s="53"/>
    </row>
    <row r="105" spans="1:50" s="6" customFormat="1" ht="4.5" customHeight="1" x14ac:dyDescent="0.25">
      <c r="A105" s="53"/>
      <c r="B105" s="214"/>
      <c r="C105" s="215"/>
      <c r="D105" s="215"/>
      <c r="E105" s="215"/>
      <c r="F105" s="215"/>
      <c r="G105" s="215"/>
      <c r="H105" s="215"/>
      <c r="I105" s="215"/>
      <c r="J105" s="215"/>
      <c r="K105" s="215"/>
      <c r="L105" s="215"/>
      <c r="M105" s="215"/>
      <c r="N105" s="215"/>
      <c r="O105" s="216"/>
      <c r="P105" s="53"/>
      <c r="Q105" s="53"/>
      <c r="R105" s="184"/>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c r="AS105" s="185"/>
      <c r="AT105" s="185"/>
      <c r="AU105" s="185"/>
      <c r="AV105" s="257"/>
      <c r="AW105" s="258"/>
      <c r="AX105" s="53"/>
    </row>
    <row r="106" spans="1:50" s="6" customFormat="1" ht="15.75" thickBot="1" x14ac:dyDescent="0.3">
      <c r="A106" s="53"/>
      <c r="B106" s="53"/>
      <c r="C106" s="53"/>
      <c r="D106" s="53"/>
      <c r="E106" s="53"/>
      <c r="F106" s="53"/>
      <c r="G106" s="53"/>
      <c r="H106" s="53"/>
      <c r="I106" s="53"/>
      <c r="J106" s="53"/>
      <c r="K106" s="53"/>
      <c r="L106" s="53"/>
      <c r="M106" s="53"/>
      <c r="N106" s="53"/>
      <c r="O106" s="53"/>
      <c r="P106" s="53"/>
      <c r="Q106" s="53"/>
      <c r="R106" s="186"/>
      <c r="S106" s="187"/>
      <c r="T106" s="187"/>
      <c r="U106" s="187"/>
      <c r="V106" s="187"/>
      <c r="W106" s="187"/>
      <c r="X106" s="187"/>
      <c r="Y106" s="187"/>
      <c r="Z106" s="187"/>
      <c r="AA106" s="187"/>
      <c r="AB106" s="187"/>
      <c r="AC106" s="187"/>
      <c r="AD106" s="187"/>
      <c r="AE106" s="187"/>
      <c r="AF106" s="187"/>
      <c r="AG106" s="187"/>
      <c r="AH106" s="187"/>
      <c r="AI106" s="187"/>
      <c r="AJ106" s="187"/>
      <c r="AK106" s="187"/>
      <c r="AL106" s="187"/>
      <c r="AM106" s="187"/>
      <c r="AN106" s="187"/>
      <c r="AO106" s="187"/>
      <c r="AP106" s="187"/>
      <c r="AQ106" s="187"/>
      <c r="AR106" s="187"/>
      <c r="AS106" s="187"/>
      <c r="AT106" s="187"/>
      <c r="AU106" s="187"/>
      <c r="AV106" s="259"/>
      <c r="AW106" s="260"/>
      <c r="AX106" s="53"/>
    </row>
    <row r="107" spans="1:50" s="6" customFormat="1" ht="9" customHeight="1" thickBot="1" x14ac:dyDescent="0.3">
      <c r="A107" s="53"/>
      <c r="B107" s="197" t="s">
        <v>571</v>
      </c>
      <c r="C107" s="197"/>
      <c r="D107" s="197"/>
      <c r="E107" s="197"/>
      <c r="F107" s="197"/>
      <c r="G107" s="197"/>
      <c r="H107" s="197"/>
      <c r="I107" s="197"/>
      <c r="J107" s="197"/>
      <c r="K107" s="197"/>
      <c r="L107" s="197"/>
      <c r="M107" s="197"/>
      <c r="N107" s="197"/>
      <c r="O107" s="197"/>
      <c r="P107" s="53"/>
      <c r="Q107" s="53"/>
      <c r="R107" s="155"/>
      <c r="S107" s="156"/>
      <c r="T107" s="156"/>
      <c r="U107" s="154"/>
      <c r="V107" s="154"/>
      <c r="W107" s="154"/>
      <c r="X107" s="154"/>
      <c r="Y107" s="154"/>
      <c r="Z107" s="161"/>
      <c r="AA107" s="161"/>
      <c r="AB107" s="161"/>
      <c r="AC107" s="154"/>
      <c r="AD107" s="154"/>
      <c r="AE107" s="154"/>
      <c r="AF107" s="154"/>
      <c r="AG107" s="154"/>
      <c r="AH107" s="155"/>
      <c r="AI107" s="156"/>
      <c r="AJ107" s="156"/>
      <c r="AK107" s="154"/>
      <c r="AL107" s="154"/>
      <c r="AM107" s="154"/>
      <c r="AN107" s="154"/>
      <c r="AO107" s="154"/>
      <c r="AP107" s="154"/>
      <c r="AQ107" s="154"/>
      <c r="AR107" s="154"/>
      <c r="AS107" s="154"/>
      <c r="AT107" s="154"/>
      <c r="AU107" s="154"/>
      <c r="AV107" s="35"/>
      <c r="AW107" s="35"/>
      <c r="AX107" s="53"/>
    </row>
    <row r="108" spans="1:50" ht="20.100000000000001" customHeight="1" x14ac:dyDescent="0.25">
      <c r="A108" s="4"/>
      <c r="B108" s="197"/>
      <c r="C108" s="197"/>
      <c r="D108" s="197"/>
      <c r="E108" s="197"/>
      <c r="F108" s="197"/>
      <c r="G108" s="197"/>
      <c r="H108" s="197"/>
      <c r="I108" s="197"/>
      <c r="J108" s="197"/>
      <c r="K108" s="197"/>
      <c r="L108" s="197"/>
      <c r="M108" s="197"/>
      <c r="N108" s="197"/>
      <c r="O108" s="197"/>
      <c r="P108" s="4"/>
      <c r="Q108" s="4"/>
      <c r="R108" s="247" t="s">
        <v>1259</v>
      </c>
      <c r="S108" s="248"/>
      <c r="T108" s="248"/>
      <c r="U108" s="248"/>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8"/>
      <c r="AQ108" s="248"/>
      <c r="AR108" s="248"/>
      <c r="AS108" s="248"/>
      <c r="AT108" s="248"/>
      <c r="AU108" s="248"/>
      <c r="AV108" s="255" t="s">
        <v>1269</v>
      </c>
      <c r="AW108" s="256"/>
      <c r="AX108" s="4"/>
    </row>
    <row r="109" spans="1:50" ht="6.95" customHeight="1" x14ac:dyDescent="0.25">
      <c r="A109" s="4"/>
      <c r="B109" s="197"/>
      <c r="C109" s="197"/>
      <c r="D109" s="197"/>
      <c r="E109" s="197"/>
      <c r="F109" s="197"/>
      <c r="G109" s="197"/>
      <c r="H109" s="197"/>
      <c r="I109" s="197"/>
      <c r="J109" s="197"/>
      <c r="K109" s="197"/>
      <c r="L109" s="197"/>
      <c r="M109" s="197"/>
      <c r="N109" s="197"/>
      <c r="O109" s="197"/>
      <c r="P109" s="4"/>
      <c r="Q109" s="4"/>
      <c r="R109" s="178"/>
      <c r="S109" s="158"/>
      <c r="T109" s="158"/>
      <c r="U109" s="159"/>
      <c r="V109" s="159"/>
      <c r="W109" s="159"/>
      <c r="X109" s="159"/>
      <c r="Y109" s="159"/>
      <c r="Z109" s="159"/>
      <c r="AA109" s="159"/>
      <c r="AB109" s="159"/>
      <c r="AC109" s="159"/>
      <c r="AD109" s="159"/>
      <c r="AE109" s="159"/>
      <c r="AF109" s="159"/>
      <c r="AG109" s="159"/>
      <c r="AH109" s="157"/>
      <c r="AI109" s="158"/>
      <c r="AJ109" s="158"/>
      <c r="AK109" s="159"/>
      <c r="AL109" s="159"/>
      <c r="AM109" s="159"/>
      <c r="AN109" s="159"/>
      <c r="AO109" s="159"/>
      <c r="AP109" s="159"/>
      <c r="AQ109" s="159"/>
      <c r="AR109" s="159"/>
      <c r="AS109" s="159"/>
      <c r="AT109" s="159"/>
      <c r="AU109" s="159"/>
      <c r="AV109" s="257"/>
      <c r="AW109" s="258"/>
      <c r="AX109" s="4"/>
    </row>
    <row r="110" spans="1:50" ht="15" customHeight="1" x14ac:dyDescent="0.25">
      <c r="A110" s="4"/>
      <c r="B110" s="197"/>
      <c r="C110" s="197"/>
      <c r="D110" s="197"/>
      <c r="E110" s="197"/>
      <c r="F110" s="197"/>
      <c r="G110" s="197"/>
      <c r="H110" s="197"/>
      <c r="I110" s="197"/>
      <c r="J110" s="197"/>
      <c r="K110" s="197"/>
      <c r="L110" s="197"/>
      <c r="M110" s="197"/>
      <c r="N110" s="197"/>
      <c r="O110" s="197"/>
      <c r="P110" s="4"/>
      <c r="Q110" s="4"/>
      <c r="R110" s="179" t="s">
        <v>32</v>
      </c>
      <c r="S110" s="156"/>
      <c r="T110" s="156"/>
      <c r="U110" s="154"/>
      <c r="V110" s="206"/>
      <c r="W110" s="206"/>
      <c r="X110" s="206"/>
      <c r="Y110" s="206"/>
      <c r="Z110" s="206"/>
      <c r="AA110" s="206"/>
      <c r="AB110" s="206"/>
      <c r="AC110" s="154"/>
      <c r="AD110" s="160" t="s">
        <v>34</v>
      </c>
      <c r="AE110" s="154"/>
      <c r="AF110" s="154"/>
      <c r="AG110" s="154"/>
      <c r="AH110" s="207"/>
      <c r="AI110" s="207"/>
      <c r="AJ110" s="207"/>
      <c r="AK110" s="207"/>
      <c r="AL110" s="207"/>
      <c r="AM110" s="207"/>
      <c r="AN110" s="207"/>
      <c r="AO110" s="207"/>
      <c r="AP110" s="207"/>
      <c r="AQ110" s="207"/>
      <c r="AR110" s="207"/>
      <c r="AS110" s="207"/>
      <c r="AT110" s="207"/>
      <c r="AU110" s="207"/>
      <c r="AV110" s="257"/>
      <c r="AW110" s="258"/>
      <c r="AX110" s="4"/>
    </row>
    <row r="111" spans="1:50" ht="6.95" customHeight="1" x14ac:dyDescent="0.25">
      <c r="A111" s="4"/>
      <c r="B111" s="143"/>
      <c r="C111" s="143"/>
      <c r="D111" s="143"/>
      <c r="E111" s="143"/>
      <c r="F111" s="143"/>
      <c r="G111" s="143"/>
      <c r="H111" s="143"/>
      <c r="I111" s="143"/>
      <c r="J111" s="143"/>
      <c r="K111" s="143"/>
      <c r="L111" s="143"/>
      <c r="M111" s="143"/>
      <c r="N111" s="143"/>
      <c r="O111" s="143"/>
      <c r="P111" s="4"/>
      <c r="Q111" s="4"/>
      <c r="R111" s="178"/>
      <c r="S111" s="158"/>
      <c r="T111" s="158"/>
      <c r="U111" s="159"/>
      <c r="V111" s="159"/>
      <c r="W111" s="159"/>
      <c r="X111" s="159"/>
      <c r="Y111" s="159"/>
      <c r="Z111" s="159"/>
      <c r="AA111" s="159"/>
      <c r="AB111" s="159"/>
      <c r="AC111" s="159"/>
      <c r="AD111" s="159"/>
      <c r="AE111" s="159"/>
      <c r="AF111" s="159"/>
      <c r="AG111" s="159"/>
      <c r="AH111" s="157"/>
      <c r="AI111" s="158"/>
      <c r="AJ111" s="158"/>
      <c r="AK111" s="159"/>
      <c r="AL111" s="159"/>
      <c r="AM111" s="159"/>
      <c r="AN111" s="159"/>
      <c r="AO111" s="159"/>
      <c r="AP111" s="159"/>
      <c r="AQ111" s="159"/>
      <c r="AR111" s="159"/>
      <c r="AS111" s="159"/>
      <c r="AT111" s="159"/>
      <c r="AU111" s="159"/>
      <c r="AV111" s="257"/>
      <c r="AW111" s="258"/>
      <c r="AX111" s="4"/>
    </row>
    <row r="112" spans="1:50" ht="15" customHeight="1" x14ac:dyDescent="0.25">
      <c r="A112" s="4"/>
      <c r="B112" s="208" t="s">
        <v>1284</v>
      </c>
      <c r="C112" s="209"/>
      <c r="D112" s="209"/>
      <c r="E112" s="209"/>
      <c r="F112" s="209"/>
      <c r="G112" s="209"/>
      <c r="H112" s="209"/>
      <c r="I112" s="209"/>
      <c r="J112" s="209"/>
      <c r="K112" s="209"/>
      <c r="L112" s="209"/>
      <c r="M112" s="209"/>
      <c r="N112" s="209"/>
      <c r="O112" s="210"/>
      <c r="P112" s="4"/>
      <c r="Q112" s="4"/>
      <c r="R112" s="228" t="s">
        <v>1275</v>
      </c>
      <c r="S112" s="229"/>
      <c r="T112" s="229"/>
      <c r="U112" s="229"/>
      <c r="V112" s="229"/>
      <c r="W112" s="229"/>
      <c r="X112" s="229"/>
      <c r="Y112" s="229"/>
      <c r="Z112" s="229"/>
      <c r="AA112" s="229"/>
      <c r="AB112" s="229"/>
      <c r="AC112" s="229"/>
      <c r="AD112" s="229"/>
      <c r="AE112" s="229"/>
      <c r="AF112" s="229"/>
      <c r="AG112" s="229"/>
      <c r="AH112" s="229"/>
      <c r="AI112" s="229"/>
      <c r="AJ112" s="229"/>
      <c r="AK112" s="229"/>
      <c r="AL112" s="229"/>
      <c r="AM112" s="229"/>
      <c r="AN112" s="229"/>
      <c r="AO112" s="229"/>
      <c r="AP112" s="229"/>
      <c r="AQ112" s="229"/>
      <c r="AR112" s="229"/>
      <c r="AS112" s="229"/>
      <c r="AT112" s="229"/>
      <c r="AU112" s="417"/>
      <c r="AV112" s="257"/>
      <c r="AW112" s="258"/>
      <c r="AX112" s="4"/>
    </row>
    <row r="113" spans="1:50" x14ac:dyDescent="0.25">
      <c r="A113" s="4"/>
      <c r="B113" s="211"/>
      <c r="C113" s="212"/>
      <c r="D113" s="212"/>
      <c r="E113" s="212"/>
      <c r="F113" s="212"/>
      <c r="G113" s="212"/>
      <c r="H113" s="212"/>
      <c r="I113" s="212"/>
      <c r="J113" s="212"/>
      <c r="K113" s="212"/>
      <c r="L113" s="212"/>
      <c r="M113" s="212"/>
      <c r="N113" s="212"/>
      <c r="O113" s="213"/>
      <c r="P113" s="4"/>
      <c r="Q113" s="4"/>
      <c r="R113" s="230"/>
      <c r="S113" s="231"/>
      <c r="T113" s="231"/>
      <c r="U113" s="231"/>
      <c r="V113" s="231"/>
      <c r="W113" s="231"/>
      <c r="X113" s="231"/>
      <c r="Y113" s="231"/>
      <c r="Z113" s="231"/>
      <c r="AA113" s="231"/>
      <c r="AB113" s="231"/>
      <c r="AC113" s="231"/>
      <c r="AD113" s="231"/>
      <c r="AE113" s="231"/>
      <c r="AF113" s="231"/>
      <c r="AG113" s="231"/>
      <c r="AH113" s="231"/>
      <c r="AI113" s="231"/>
      <c r="AJ113" s="231"/>
      <c r="AK113" s="231"/>
      <c r="AL113" s="231"/>
      <c r="AM113" s="231"/>
      <c r="AN113" s="231"/>
      <c r="AO113" s="231"/>
      <c r="AP113" s="231"/>
      <c r="AQ113" s="231"/>
      <c r="AR113" s="231"/>
      <c r="AS113" s="231"/>
      <c r="AT113" s="231"/>
      <c r="AU113" s="418"/>
      <c r="AV113" s="257"/>
      <c r="AW113" s="258"/>
      <c r="AX113" s="4"/>
    </row>
    <row r="114" spans="1:50" s="6" customFormat="1" ht="6.95" customHeight="1" x14ac:dyDescent="0.25">
      <c r="A114" s="53"/>
      <c r="B114" s="211"/>
      <c r="C114" s="212"/>
      <c r="D114" s="212"/>
      <c r="E114" s="212"/>
      <c r="F114" s="212"/>
      <c r="G114" s="212"/>
      <c r="H114" s="212"/>
      <c r="I114" s="212"/>
      <c r="J114" s="212"/>
      <c r="K114" s="212"/>
      <c r="L114" s="212"/>
      <c r="M114" s="212"/>
      <c r="N114" s="212"/>
      <c r="O114" s="213"/>
      <c r="P114" s="53"/>
      <c r="Q114" s="53"/>
      <c r="R114" s="180"/>
      <c r="S114" s="156"/>
      <c r="T114" s="156"/>
      <c r="U114" s="154"/>
      <c r="V114" s="154"/>
      <c r="W114" s="154"/>
      <c r="X114" s="154"/>
      <c r="Y114" s="154"/>
      <c r="Z114" s="154"/>
      <c r="AA114" s="154"/>
      <c r="AB114" s="154"/>
      <c r="AC114" s="154"/>
      <c r="AD114" s="154"/>
      <c r="AE114" s="154"/>
      <c r="AF114" s="154"/>
      <c r="AG114" s="154"/>
      <c r="AH114" s="155"/>
      <c r="AI114" s="156"/>
      <c r="AJ114" s="156"/>
      <c r="AK114" s="154"/>
      <c r="AL114" s="154"/>
      <c r="AM114" s="154"/>
      <c r="AN114" s="154"/>
      <c r="AO114" s="154"/>
      <c r="AP114" s="154"/>
      <c r="AQ114" s="154"/>
      <c r="AR114" s="154"/>
      <c r="AS114" s="154"/>
      <c r="AT114" s="154"/>
      <c r="AU114" s="154"/>
      <c r="AV114" s="257"/>
      <c r="AW114" s="258"/>
      <c r="AX114" s="53"/>
    </row>
    <row r="115" spans="1:50" s="6" customFormat="1" x14ac:dyDescent="0.25">
      <c r="A115" s="53"/>
      <c r="B115" s="211"/>
      <c r="C115" s="212"/>
      <c r="D115" s="212"/>
      <c r="E115" s="212"/>
      <c r="F115" s="212"/>
      <c r="G115" s="212"/>
      <c r="H115" s="212"/>
      <c r="I115" s="212"/>
      <c r="J115" s="212"/>
      <c r="K115" s="212"/>
      <c r="L115" s="212"/>
      <c r="M115" s="212"/>
      <c r="N115" s="212"/>
      <c r="O115" s="213"/>
      <c r="P115" s="53"/>
      <c r="Q115" s="53"/>
      <c r="R115" s="217" t="s">
        <v>1264</v>
      </c>
      <c r="S115" s="218"/>
      <c r="T115" s="219"/>
      <c r="U115" s="219"/>
      <c r="V115" s="219"/>
      <c r="W115" s="219"/>
      <c r="X115" s="219"/>
      <c r="Y115" s="219"/>
      <c r="Z115" s="219"/>
      <c r="AA115" s="173"/>
      <c r="AB115" s="154"/>
      <c r="AC115" s="220" t="s">
        <v>0</v>
      </c>
      <c r="AD115" s="221"/>
      <c r="AE115" s="221"/>
      <c r="AF115" s="222"/>
      <c r="AG115" s="222"/>
      <c r="AH115" s="222"/>
      <c r="AI115" s="222"/>
      <c r="AJ115" s="222"/>
      <c r="AK115" s="222"/>
      <c r="AL115" s="222"/>
      <c r="AM115" s="222"/>
      <c r="AN115" s="222"/>
      <c r="AO115" s="222"/>
      <c r="AP115" s="222"/>
      <c r="AQ115" s="222"/>
      <c r="AR115" s="222"/>
      <c r="AS115" s="222"/>
      <c r="AT115" s="222"/>
      <c r="AU115" s="222"/>
      <c r="AV115" s="257"/>
      <c r="AW115" s="258"/>
      <c r="AX115" s="53"/>
    </row>
    <row r="116" spans="1:50" s="6" customFormat="1" ht="6.95" customHeight="1" x14ac:dyDescent="0.25">
      <c r="A116" s="53"/>
      <c r="B116" s="211"/>
      <c r="C116" s="212"/>
      <c r="D116" s="212"/>
      <c r="E116" s="212"/>
      <c r="F116" s="212"/>
      <c r="G116" s="212"/>
      <c r="H116" s="212"/>
      <c r="I116" s="212"/>
      <c r="J116" s="212"/>
      <c r="K116" s="212"/>
      <c r="L116" s="212"/>
      <c r="M116" s="212"/>
      <c r="N116" s="212"/>
      <c r="O116" s="213"/>
      <c r="P116" s="53"/>
      <c r="Q116" s="53"/>
      <c r="R116" s="180"/>
      <c r="S116" s="156"/>
      <c r="T116" s="156"/>
      <c r="U116" s="154"/>
      <c r="V116" s="154"/>
      <c r="W116" s="154"/>
      <c r="X116" s="154"/>
      <c r="Y116" s="154"/>
      <c r="Z116" s="154"/>
      <c r="AA116" s="154"/>
      <c r="AB116" s="154"/>
      <c r="AC116" s="154"/>
      <c r="AD116" s="154"/>
      <c r="AE116" s="154"/>
      <c r="AF116" s="154"/>
      <c r="AG116" s="154"/>
      <c r="AH116" s="155"/>
      <c r="AI116" s="156"/>
      <c r="AJ116" s="156"/>
      <c r="AK116" s="154"/>
      <c r="AL116" s="154"/>
      <c r="AM116" s="154"/>
      <c r="AN116" s="154"/>
      <c r="AO116" s="154"/>
      <c r="AP116" s="154"/>
      <c r="AQ116" s="154"/>
      <c r="AR116" s="154"/>
      <c r="AS116" s="154"/>
      <c r="AT116" s="154"/>
      <c r="AU116" s="154"/>
      <c r="AV116" s="257"/>
      <c r="AW116" s="258"/>
      <c r="AX116" s="53"/>
    </row>
    <row r="117" spans="1:50" s="6" customFormat="1" x14ac:dyDescent="0.25">
      <c r="A117" s="53"/>
      <c r="B117" s="211"/>
      <c r="C117" s="212"/>
      <c r="D117" s="212"/>
      <c r="E117" s="212"/>
      <c r="F117" s="212"/>
      <c r="G117" s="212"/>
      <c r="H117" s="212"/>
      <c r="I117" s="212"/>
      <c r="J117" s="212"/>
      <c r="K117" s="212"/>
      <c r="L117" s="212"/>
      <c r="M117" s="212"/>
      <c r="N117" s="212"/>
      <c r="O117" s="213"/>
      <c r="P117" s="53"/>
      <c r="Q117" s="53"/>
      <c r="R117" s="223" t="s">
        <v>11</v>
      </c>
      <c r="S117" s="224"/>
      <c r="T117" s="219"/>
      <c r="U117" s="219"/>
      <c r="V117" s="219"/>
      <c r="W117" s="219"/>
      <c r="X117" s="219"/>
      <c r="Y117" s="219"/>
      <c r="Z117" s="219"/>
      <c r="AA117" s="173"/>
      <c r="AB117" s="154"/>
      <c r="AC117" s="225"/>
      <c r="AD117" s="221"/>
      <c r="AE117" s="221"/>
      <c r="AF117" s="222"/>
      <c r="AG117" s="222"/>
      <c r="AH117" s="222"/>
      <c r="AI117" s="222"/>
      <c r="AJ117" s="222"/>
      <c r="AK117" s="222"/>
      <c r="AL117" s="222"/>
      <c r="AM117" s="222"/>
      <c r="AN117" s="222"/>
      <c r="AO117" s="222"/>
      <c r="AP117" s="222"/>
      <c r="AQ117" s="222"/>
      <c r="AR117" s="222"/>
      <c r="AS117" s="222"/>
      <c r="AT117" s="222"/>
      <c r="AU117" s="222"/>
      <c r="AV117" s="257"/>
      <c r="AW117" s="258"/>
      <c r="AX117" s="53"/>
    </row>
    <row r="118" spans="1:50" s="6" customFormat="1" ht="6.95" customHeight="1" x14ac:dyDescent="0.25">
      <c r="A118" s="53"/>
      <c r="B118" s="211"/>
      <c r="C118" s="212"/>
      <c r="D118" s="212"/>
      <c r="E118" s="212"/>
      <c r="F118" s="212"/>
      <c r="G118" s="212"/>
      <c r="H118" s="212"/>
      <c r="I118" s="212"/>
      <c r="J118" s="212"/>
      <c r="K118" s="212"/>
      <c r="L118" s="212"/>
      <c r="M118" s="212"/>
      <c r="N118" s="212"/>
      <c r="O118" s="213"/>
      <c r="P118" s="53"/>
      <c r="Q118" s="53"/>
      <c r="R118" s="180"/>
      <c r="S118" s="156"/>
      <c r="T118" s="156"/>
      <c r="U118" s="154"/>
      <c r="V118" s="154"/>
      <c r="W118" s="154"/>
      <c r="X118" s="154"/>
      <c r="Y118" s="154"/>
      <c r="Z118" s="154"/>
      <c r="AA118" s="154"/>
      <c r="AB118" s="154"/>
      <c r="AC118" s="154"/>
      <c r="AD118" s="154"/>
      <c r="AE118" s="154"/>
      <c r="AF118" s="154"/>
      <c r="AG118" s="154"/>
      <c r="AH118" s="155"/>
      <c r="AI118" s="156"/>
      <c r="AJ118" s="156"/>
      <c r="AK118" s="154"/>
      <c r="AL118" s="154"/>
      <c r="AM118" s="154"/>
      <c r="AN118" s="154"/>
      <c r="AO118" s="154"/>
      <c r="AP118" s="154"/>
      <c r="AQ118" s="154"/>
      <c r="AR118" s="154"/>
      <c r="AS118" s="154"/>
      <c r="AT118" s="154"/>
      <c r="AU118" s="154"/>
      <c r="AV118" s="257"/>
      <c r="AW118" s="258"/>
      <c r="AX118" s="53"/>
    </row>
    <row r="119" spans="1:50" s="6" customFormat="1" x14ac:dyDescent="0.25">
      <c r="A119" s="53"/>
      <c r="B119" s="214"/>
      <c r="C119" s="215"/>
      <c r="D119" s="215"/>
      <c r="E119" s="215"/>
      <c r="F119" s="215"/>
      <c r="G119" s="215"/>
      <c r="H119" s="215"/>
      <c r="I119" s="215"/>
      <c r="J119" s="215"/>
      <c r="K119" s="215"/>
      <c r="L119" s="215"/>
      <c r="M119" s="215"/>
      <c r="N119" s="215"/>
      <c r="O119" s="216"/>
      <c r="P119" s="53"/>
      <c r="Q119" s="53"/>
      <c r="R119" s="184" t="s">
        <v>1262</v>
      </c>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c r="AS119" s="185"/>
      <c r="AT119" s="185"/>
      <c r="AU119" s="185"/>
      <c r="AV119" s="257"/>
      <c r="AW119" s="258"/>
      <c r="AX119" s="53"/>
    </row>
    <row r="120" spans="1:50" s="6" customFormat="1" ht="6.95" customHeight="1" x14ac:dyDescent="0.25">
      <c r="A120" s="53"/>
      <c r="B120" s="70"/>
      <c r="C120" s="70"/>
      <c r="D120" s="70"/>
      <c r="E120" s="70"/>
      <c r="F120" s="70"/>
      <c r="G120" s="70"/>
      <c r="H120" s="70"/>
      <c r="I120" s="70"/>
      <c r="J120" s="70"/>
      <c r="K120" s="70"/>
      <c r="L120" s="70"/>
      <c r="M120" s="70"/>
      <c r="N120" s="70"/>
      <c r="O120" s="70"/>
      <c r="P120" s="53"/>
      <c r="Q120" s="53"/>
      <c r="R120" s="184"/>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c r="AS120" s="185"/>
      <c r="AT120" s="185"/>
      <c r="AU120" s="185"/>
      <c r="AV120" s="257"/>
      <c r="AW120" s="258"/>
      <c r="AX120" s="53"/>
    </row>
    <row r="121" spans="1:50" s="6" customFormat="1" ht="15" customHeight="1" thickBot="1" x14ac:dyDescent="0.3">
      <c r="A121" s="53"/>
      <c r="B121" s="53"/>
      <c r="C121" s="53"/>
      <c r="D121" s="53"/>
      <c r="E121" s="53"/>
      <c r="F121" s="53"/>
      <c r="G121" s="53"/>
      <c r="H121" s="53"/>
      <c r="I121" s="53"/>
      <c r="J121" s="53"/>
      <c r="K121" s="53"/>
      <c r="L121" s="53"/>
      <c r="M121" s="53"/>
      <c r="N121" s="53"/>
      <c r="O121" s="53"/>
      <c r="P121" s="53"/>
      <c r="Q121" s="53"/>
      <c r="R121" s="186"/>
      <c r="S121" s="187"/>
      <c r="T121" s="187"/>
      <c r="U121" s="187"/>
      <c r="V121" s="187"/>
      <c r="W121" s="187"/>
      <c r="X121" s="187"/>
      <c r="Y121" s="187"/>
      <c r="Z121" s="187"/>
      <c r="AA121" s="187"/>
      <c r="AB121" s="187"/>
      <c r="AC121" s="187"/>
      <c r="AD121" s="187"/>
      <c r="AE121" s="187"/>
      <c r="AF121" s="187"/>
      <c r="AG121" s="187"/>
      <c r="AH121" s="187"/>
      <c r="AI121" s="187"/>
      <c r="AJ121" s="187"/>
      <c r="AK121" s="187"/>
      <c r="AL121" s="187"/>
      <c r="AM121" s="187"/>
      <c r="AN121" s="187"/>
      <c r="AO121" s="187"/>
      <c r="AP121" s="187"/>
      <c r="AQ121" s="187"/>
      <c r="AR121" s="187"/>
      <c r="AS121" s="187"/>
      <c r="AT121" s="187"/>
      <c r="AU121" s="187"/>
      <c r="AV121" s="259"/>
      <c r="AW121" s="260"/>
      <c r="AX121" s="53"/>
    </row>
    <row r="122" spans="1:50" s="6" customFormat="1" ht="9" customHeight="1" thickBot="1" x14ac:dyDescent="0.3">
      <c r="A122" s="53"/>
      <c r="B122" s="197" t="s">
        <v>571</v>
      </c>
      <c r="C122" s="197"/>
      <c r="D122" s="197"/>
      <c r="E122" s="197"/>
      <c r="F122" s="197"/>
      <c r="G122" s="197"/>
      <c r="H122" s="197"/>
      <c r="I122" s="197"/>
      <c r="J122" s="197"/>
      <c r="K122" s="197"/>
      <c r="L122" s="197"/>
      <c r="M122" s="197"/>
      <c r="N122" s="197"/>
      <c r="O122" s="197"/>
      <c r="P122" s="53"/>
      <c r="Q122" s="53"/>
      <c r="R122" s="155"/>
      <c r="S122" s="156"/>
      <c r="T122" s="156"/>
      <c r="U122" s="154"/>
      <c r="V122" s="154"/>
      <c r="W122" s="154"/>
      <c r="X122" s="154"/>
      <c r="Y122" s="154"/>
      <c r="Z122" s="161"/>
      <c r="AA122" s="161"/>
      <c r="AB122" s="161"/>
      <c r="AC122" s="154"/>
      <c r="AD122" s="154"/>
      <c r="AE122" s="154"/>
      <c r="AF122" s="154"/>
      <c r="AG122" s="154"/>
      <c r="AH122" s="155"/>
      <c r="AI122" s="156"/>
      <c r="AJ122" s="156"/>
      <c r="AK122" s="154"/>
      <c r="AL122" s="154"/>
      <c r="AM122" s="154"/>
      <c r="AN122" s="154"/>
      <c r="AO122" s="154"/>
      <c r="AP122" s="154"/>
      <c r="AQ122" s="154"/>
      <c r="AR122" s="154"/>
      <c r="AS122" s="154"/>
      <c r="AT122" s="154"/>
      <c r="AU122" s="154"/>
      <c r="AV122" s="35"/>
      <c r="AW122" s="35"/>
      <c r="AX122" s="53"/>
    </row>
    <row r="123" spans="1:50" ht="20.100000000000001" customHeight="1" x14ac:dyDescent="0.25">
      <c r="A123" s="4"/>
      <c r="B123" s="197"/>
      <c r="C123" s="197"/>
      <c r="D123" s="197"/>
      <c r="E123" s="197"/>
      <c r="F123" s="197"/>
      <c r="G123" s="197"/>
      <c r="H123" s="197"/>
      <c r="I123" s="197"/>
      <c r="J123" s="197"/>
      <c r="K123" s="197"/>
      <c r="L123" s="197"/>
      <c r="M123" s="197"/>
      <c r="N123" s="197"/>
      <c r="O123" s="197"/>
      <c r="P123" s="4"/>
      <c r="Q123" s="4"/>
      <c r="R123" s="247" t="s">
        <v>1259</v>
      </c>
      <c r="S123" s="248"/>
      <c r="T123" s="248"/>
      <c r="U123" s="248"/>
      <c r="V123" s="248"/>
      <c r="W123" s="248"/>
      <c r="X123" s="248"/>
      <c r="Y123" s="248"/>
      <c r="Z123" s="248"/>
      <c r="AA123" s="248"/>
      <c r="AB123" s="248"/>
      <c r="AC123" s="248"/>
      <c r="AD123" s="248"/>
      <c r="AE123" s="248"/>
      <c r="AF123" s="248"/>
      <c r="AG123" s="248"/>
      <c r="AH123" s="248"/>
      <c r="AI123" s="248"/>
      <c r="AJ123" s="248"/>
      <c r="AK123" s="248"/>
      <c r="AL123" s="248"/>
      <c r="AM123" s="248"/>
      <c r="AN123" s="248"/>
      <c r="AO123" s="248"/>
      <c r="AP123" s="248"/>
      <c r="AQ123" s="248"/>
      <c r="AR123" s="248"/>
      <c r="AS123" s="248"/>
      <c r="AT123" s="248"/>
      <c r="AU123" s="248"/>
      <c r="AV123" s="255" t="s">
        <v>1270</v>
      </c>
      <c r="AW123" s="256"/>
      <c r="AX123" s="4"/>
    </row>
    <row r="124" spans="1:50" ht="6.95" customHeight="1" x14ac:dyDescent="0.25">
      <c r="A124" s="4"/>
      <c r="B124" s="197"/>
      <c r="C124" s="197"/>
      <c r="D124" s="197"/>
      <c r="E124" s="197"/>
      <c r="F124" s="197"/>
      <c r="G124" s="197"/>
      <c r="H124" s="197"/>
      <c r="I124" s="197"/>
      <c r="J124" s="197"/>
      <c r="K124" s="197"/>
      <c r="L124" s="197"/>
      <c r="M124" s="197"/>
      <c r="N124" s="197"/>
      <c r="O124" s="197"/>
      <c r="P124" s="4"/>
      <c r="Q124" s="4"/>
      <c r="R124" s="178"/>
      <c r="S124" s="158"/>
      <c r="T124" s="158"/>
      <c r="U124" s="159"/>
      <c r="V124" s="159"/>
      <c r="W124" s="159"/>
      <c r="X124" s="159"/>
      <c r="Y124" s="159"/>
      <c r="Z124" s="159"/>
      <c r="AA124" s="159"/>
      <c r="AB124" s="159"/>
      <c r="AC124" s="159"/>
      <c r="AD124" s="159"/>
      <c r="AE124" s="159"/>
      <c r="AF124" s="159"/>
      <c r="AG124" s="159"/>
      <c r="AH124" s="157"/>
      <c r="AI124" s="158"/>
      <c r="AJ124" s="158"/>
      <c r="AK124" s="159"/>
      <c r="AL124" s="159"/>
      <c r="AM124" s="159"/>
      <c r="AN124" s="159"/>
      <c r="AO124" s="159"/>
      <c r="AP124" s="159"/>
      <c r="AQ124" s="159"/>
      <c r="AR124" s="159"/>
      <c r="AS124" s="159"/>
      <c r="AT124" s="159"/>
      <c r="AU124" s="159"/>
      <c r="AV124" s="257"/>
      <c r="AW124" s="258"/>
      <c r="AX124" s="4"/>
    </row>
    <row r="125" spans="1:50" ht="15" customHeight="1" x14ac:dyDescent="0.25">
      <c r="A125" s="4"/>
      <c r="B125" s="197"/>
      <c r="C125" s="197"/>
      <c r="D125" s="197"/>
      <c r="E125" s="197"/>
      <c r="F125" s="197"/>
      <c r="G125" s="197"/>
      <c r="H125" s="197"/>
      <c r="I125" s="197"/>
      <c r="J125" s="197"/>
      <c r="K125" s="197"/>
      <c r="L125" s="197"/>
      <c r="M125" s="197"/>
      <c r="N125" s="197"/>
      <c r="O125" s="197"/>
      <c r="P125" s="4"/>
      <c r="Q125" s="4"/>
      <c r="R125" s="179" t="s">
        <v>32</v>
      </c>
      <c r="S125" s="156"/>
      <c r="T125" s="156"/>
      <c r="U125" s="154"/>
      <c r="V125" s="206"/>
      <c r="W125" s="206"/>
      <c r="X125" s="206"/>
      <c r="Y125" s="206"/>
      <c r="Z125" s="206"/>
      <c r="AA125" s="206"/>
      <c r="AB125" s="206"/>
      <c r="AC125" s="154"/>
      <c r="AD125" s="160" t="s">
        <v>34</v>
      </c>
      <c r="AE125" s="154"/>
      <c r="AF125" s="154"/>
      <c r="AG125" s="154"/>
      <c r="AH125" s="207"/>
      <c r="AI125" s="207"/>
      <c r="AJ125" s="207"/>
      <c r="AK125" s="207"/>
      <c r="AL125" s="207"/>
      <c r="AM125" s="207"/>
      <c r="AN125" s="207"/>
      <c r="AO125" s="207"/>
      <c r="AP125" s="207"/>
      <c r="AQ125" s="207"/>
      <c r="AR125" s="207"/>
      <c r="AS125" s="207"/>
      <c r="AT125" s="207"/>
      <c r="AU125" s="207"/>
      <c r="AV125" s="257"/>
      <c r="AW125" s="258"/>
      <c r="AX125" s="4"/>
    </row>
    <row r="126" spans="1:50" ht="6.95" customHeight="1" x14ac:dyDescent="0.25">
      <c r="A126" s="4"/>
      <c r="B126" s="143"/>
      <c r="C126" s="143"/>
      <c r="D126" s="143"/>
      <c r="E126" s="143"/>
      <c r="F126" s="143"/>
      <c r="G126" s="143"/>
      <c r="H126" s="143"/>
      <c r="I126" s="143"/>
      <c r="J126" s="143"/>
      <c r="K126" s="143"/>
      <c r="L126" s="143"/>
      <c r="M126" s="143"/>
      <c r="N126" s="143"/>
      <c r="O126" s="143"/>
      <c r="P126" s="4"/>
      <c r="Q126" s="4"/>
      <c r="R126" s="178"/>
      <c r="S126" s="158"/>
      <c r="T126" s="158"/>
      <c r="U126" s="159"/>
      <c r="V126" s="159"/>
      <c r="W126" s="159"/>
      <c r="X126" s="159"/>
      <c r="Y126" s="159"/>
      <c r="Z126" s="159"/>
      <c r="AA126" s="159"/>
      <c r="AB126" s="159"/>
      <c r="AC126" s="159"/>
      <c r="AD126" s="159"/>
      <c r="AE126" s="159"/>
      <c r="AF126" s="159"/>
      <c r="AG126" s="159"/>
      <c r="AH126" s="157"/>
      <c r="AI126" s="158"/>
      <c r="AJ126" s="158"/>
      <c r="AK126" s="159"/>
      <c r="AL126" s="159"/>
      <c r="AM126" s="159"/>
      <c r="AN126" s="159"/>
      <c r="AO126" s="159"/>
      <c r="AP126" s="159"/>
      <c r="AQ126" s="159"/>
      <c r="AR126" s="159"/>
      <c r="AS126" s="159"/>
      <c r="AT126" s="159"/>
      <c r="AU126" s="159"/>
      <c r="AV126" s="257"/>
      <c r="AW126" s="258"/>
      <c r="AX126" s="4"/>
    </row>
    <row r="127" spans="1:50" ht="15" customHeight="1" x14ac:dyDescent="0.25">
      <c r="A127" s="4"/>
      <c r="B127" s="143"/>
      <c r="C127" s="143"/>
      <c r="D127" s="143"/>
      <c r="E127" s="143"/>
      <c r="F127" s="143"/>
      <c r="G127" s="143"/>
      <c r="H127" s="143"/>
      <c r="I127" s="143"/>
      <c r="J127" s="143"/>
      <c r="K127" s="143"/>
      <c r="L127" s="143"/>
      <c r="M127" s="143"/>
      <c r="N127" s="143"/>
      <c r="O127" s="143"/>
      <c r="P127" s="4"/>
      <c r="Q127" s="4"/>
      <c r="R127" s="228" t="s">
        <v>1275</v>
      </c>
      <c r="S127" s="229"/>
      <c r="T127" s="229"/>
      <c r="U127" s="229"/>
      <c r="V127" s="229"/>
      <c r="W127" s="229"/>
      <c r="X127" s="229"/>
      <c r="Y127" s="229"/>
      <c r="Z127" s="229"/>
      <c r="AA127" s="229"/>
      <c r="AB127" s="229"/>
      <c r="AC127" s="229"/>
      <c r="AD127" s="229"/>
      <c r="AE127" s="229"/>
      <c r="AF127" s="229"/>
      <c r="AG127" s="229"/>
      <c r="AH127" s="229"/>
      <c r="AI127" s="229"/>
      <c r="AJ127" s="229"/>
      <c r="AK127" s="229"/>
      <c r="AL127" s="229"/>
      <c r="AM127" s="229"/>
      <c r="AN127" s="229"/>
      <c r="AO127" s="229"/>
      <c r="AP127" s="229"/>
      <c r="AQ127" s="229"/>
      <c r="AR127" s="229"/>
      <c r="AS127" s="229"/>
      <c r="AT127" s="229"/>
      <c r="AU127" s="417"/>
      <c r="AV127" s="257"/>
      <c r="AW127" s="258"/>
      <c r="AX127" s="4"/>
    </row>
    <row r="128" spans="1:50" x14ac:dyDescent="0.25">
      <c r="A128" s="4"/>
      <c r="B128" s="208" t="s">
        <v>1284</v>
      </c>
      <c r="C128" s="209"/>
      <c r="D128" s="209"/>
      <c r="E128" s="209"/>
      <c r="F128" s="209"/>
      <c r="G128" s="209"/>
      <c r="H128" s="209"/>
      <c r="I128" s="209"/>
      <c r="J128" s="209"/>
      <c r="K128" s="209"/>
      <c r="L128" s="209"/>
      <c r="M128" s="209"/>
      <c r="N128" s="209"/>
      <c r="O128" s="210"/>
      <c r="P128" s="4"/>
      <c r="Q128" s="4"/>
      <c r="R128" s="230"/>
      <c r="S128" s="231"/>
      <c r="T128" s="231"/>
      <c r="U128" s="231"/>
      <c r="V128" s="231"/>
      <c r="W128" s="231"/>
      <c r="X128" s="231"/>
      <c r="Y128" s="231"/>
      <c r="Z128" s="231"/>
      <c r="AA128" s="231"/>
      <c r="AB128" s="231"/>
      <c r="AC128" s="231"/>
      <c r="AD128" s="231"/>
      <c r="AE128" s="231"/>
      <c r="AF128" s="231"/>
      <c r="AG128" s="231"/>
      <c r="AH128" s="231"/>
      <c r="AI128" s="231"/>
      <c r="AJ128" s="231"/>
      <c r="AK128" s="231"/>
      <c r="AL128" s="231"/>
      <c r="AM128" s="231"/>
      <c r="AN128" s="231"/>
      <c r="AO128" s="231"/>
      <c r="AP128" s="231"/>
      <c r="AQ128" s="231"/>
      <c r="AR128" s="231"/>
      <c r="AS128" s="231"/>
      <c r="AT128" s="231"/>
      <c r="AU128" s="418"/>
      <c r="AV128" s="257"/>
      <c r="AW128" s="258"/>
      <c r="AX128" s="4"/>
    </row>
    <row r="129" spans="1:50" ht="6.95" customHeight="1" x14ac:dyDescent="0.25">
      <c r="A129" s="4"/>
      <c r="B129" s="211"/>
      <c r="C129" s="212"/>
      <c r="D129" s="212"/>
      <c r="E129" s="212"/>
      <c r="F129" s="212"/>
      <c r="G129" s="212"/>
      <c r="H129" s="212"/>
      <c r="I129" s="212"/>
      <c r="J129" s="212"/>
      <c r="K129" s="212"/>
      <c r="L129" s="212"/>
      <c r="M129" s="212"/>
      <c r="N129" s="212"/>
      <c r="O129" s="213"/>
      <c r="P129" s="4"/>
      <c r="Q129" s="4"/>
      <c r="R129" s="178"/>
      <c r="S129" s="158"/>
      <c r="T129" s="158"/>
      <c r="U129" s="159"/>
      <c r="V129" s="159"/>
      <c r="W129" s="159"/>
      <c r="X129" s="159"/>
      <c r="Y129" s="159"/>
      <c r="Z129" s="159"/>
      <c r="AA129" s="159"/>
      <c r="AB129" s="159"/>
      <c r="AC129" s="159"/>
      <c r="AD129" s="159"/>
      <c r="AE129" s="159"/>
      <c r="AF129" s="159"/>
      <c r="AG129" s="159"/>
      <c r="AH129" s="157"/>
      <c r="AI129" s="158"/>
      <c r="AJ129" s="158"/>
      <c r="AK129" s="159"/>
      <c r="AL129" s="159"/>
      <c r="AM129" s="159"/>
      <c r="AN129" s="159"/>
      <c r="AO129" s="159"/>
      <c r="AP129" s="159"/>
      <c r="AQ129" s="159"/>
      <c r="AR129" s="159"/>
      <c r="AS129" s="159"/>
      <c r="AT129" s="159"/>
      <c r="AU129" s="159"/>
      <c r="AV129" s="257"/>
      <c r="AW129" s="258"/>
      <c r="AX129" s="4"/>
    </row>
    <row r="130" spans="1:50" s="6" customFormat="1" x14ac:dyDescent="0.25">
      <c r="A130" s="53"/>
      <c r="B130" s="211"/>
      <c r="C130" s="212"/>
      <c r="D130" s="212"/>
      <c r="E130" s="212"/>
      <c r="F130" s="212"/>
      <c r="G130" s="212"/>
      <c r="H130" s="212"/>
      <c r="I130" s="212"/>
      <c r="J130" s="212"/>
      <c r="K130" s="212"/>
      <c r="L130" s="212"/>
      <c r="M130" s="212"/>
      <c r="N130" s="212"/>
      <c r="O130" s="213"/>
      <c r="P130" s="53"/>
      <c r="Q130" s="53"/>
      <c r="R130" s="217" t="s">
        <v>1264</v>
      </c>
      <c r="S130" s="218"/>
      <c r="T130" s="219"/>
      <c r="U130" s="219"/>
      <c r="V130" s="219"/>
      <c r="W130" s="219"/>
      <c r="X130" s="219"/>
      <c r="Y130" s="219"/>
      <c r="Z130" s="219"/>
      <c r="AA130" s="173"/>
      <c r="AB130" s="154"/>
      <c r="AC130" s="220" t="s">
        <v>0</v>
      </c>
      <c r="AD130" s="221"/>
      <c r="AE130" s="221"/>
      <c r="AF130" s="222"/>
      <c r="AG130" s="222"/>
      <c r="AH130" s="222"/>
      <c r="AI130" s="222"/>
      <c r="AJ130" s="222"/>
      <c r="AK130" s="222"/>
      <c r="AL130" s="222"/>
      <c r="AM130" s="222"/>
      <c r="AN130" s="222"/>
      <c r="AO130" s="222"/>
      <c r="AP130" s="222"/>
      <c r="AQ130" s="222"/>
      <c r="AR130" s="222"/>
      <c r="AS130" s="222"/>
      <c r="AT130" s="222"/>
      <c r="AU130" s="222"/>
      <c r="AV130" s="257"/>
      <c r="AW130" s="258"/>
      <c r="AX130" s="53"/>
    </row>
    <row r="131" spans="1:50" s="6" customFormat="1" ht="6.95" customHeight="1" x14ac:dyDescent="0.25">
      <c r="A131" s="53"/>
      <c r="B131" s="211"/>
      <c r="C131" s="212"/>
      <c r="D131" s="212"/>
      <c r="E131" s="212"/>
      <c r="F131" s="212"/>
      <c r="G131" s="212"/>
      <c r="H131" s="212"/>
      <c r="I131" s="212"/>
      <c r="J131" s="212"/>
      <c r="K131" s="212"/>
      <c r="L131" s="212"/>
      <c r="M131" s="212"/>
      <c r="N131" s="212"/>
      <c r="O131" s="213"/>
      <c r="P131" s="53"/>
      <c r="Q131" s="53"/>
      <c r="R131" s="180"/>
      <c r="S131" s="156"/>
      <c r="T131" s="156"/>
      <c r="U131" s="154"/>
      <c r="V131" s="154"/>
      <c r="W131" s="154"/>
      <c r="X131" s="154"/>
      <c r="Y131" s="154"/>
      <c r="Z131" s="154"/>
      <c r="AA131" s="154"/>
      <c r="AB131" s="154"/>
      <c r="AC131" s="154"/>
      <c r="AD131" s="154"/>
      <c r="AE131" s="154"/>
      <c r="AF131" s="154"/>
      <c r="AG131" s="154"/>
      <c r="AH131" s="155"/>
      <c r="AI131" s="156"/>
      <c r="AJ131" s="156"/>
      <c r="AK131" s="154"/>
      <c r="AL131" s="154"/>
      <c r="AM131" s="154"/>
      <c r="AN131" s="154"/>
      <c r="AO131" s="154"/>
      <c r="AP131" s="154"/>
      <c r="AQ131" s="154"/>
      <c r="AR131" s="154"/>
      <c r="AS131" s="154"/>
      <c r="AT131" s="154"/>
      <c r="AU131" s="154"/>
      <c r="AV131" s="257"/>
      <c r="AW131" s="258"/>
      <c r="AX131" s="53"/>
    </row>
    <row r="132" spans="1:50" s="6" customFormat="1" x14ac:dyDescent="0.25">
      <c r="A132" s="53"/>
      <c r="B132" s="211"/>
      <c r="C132" s="212"/>
      <c r="D132" s="212"/>
      <c r="E132" s="212"/>
      <c r="F132" s="212"/>
      <c r="G132" s="212"/>
      <c r="H132" s="212"/>
      <c r="I132" s="212"/>
      <c r="J132" s="212"/>
      <c r="K132" s="212"/>
      <c r="L132" s="212"/>
      <c r="M132" s="212"/>
      <c r="N132" s="212"/>
      <c r="O132" s="213"/>
      <c r="P132" s="53"/>
      <c r="Q132" s="53"/>
      <c r="R132" s="223" t="s">
        <v>11</v>
      </c>
      <c r="S132" s="224"/>
      <c r="T132" s="219"/>
      <c r="U132" s="219"/>
      <c r="V132" s="219"/>
      <c r="W132" s="219"/>
      <c r="X132" s="219"/>
      <c r="Y132" s="219"/>
      <c r="Z132" s="219"/>
      <c r="AA132" s="173"/>
      <c r="AB132" s="154"/>
      <c r="AC132" s="225"/>
      <c r="AD132" s="221"/>
      <c r="AE132" s="221"/>
      <c r="AF132" s="222"/>
      <c r="AG132" s="222"/>
      <c r="AH132" s="222"/>
      <c r="AI132" s="222"/>
      <c r="AJ132" s="222"/>
      <c r="AK132" s="222"/>
      <c r="AL132" s="222"/>
      <c r="AM132" s="222"/>
      <c r="AN132" s="222"/>
      <c r="AO132" s="222"/>
      <c r="AP132" s="222"/>
      <c r="AQ132" s="222"/>
      <c r="AR132" s="222"/>
      <c r="AS132" s="222"/>
      <c r="AT132" s="222"/>
      <c r="AU132" s="222"/>
      <c r="AV132" s="257"/>
      <c r="AW132" s="258"/>
      <c r="AX132" s="53"/>
    </row>
    <row r="133" spans="1:50" s="6" customFormat="1" ht="6.95" customHeight="1" x14ac:dyDescent="0.25">
      <c r="A133" s="53"/>
      <c r="B133" s="211"/>
      <c r="C133" s="212"/>
      <c r="D133" s="212"/>
      <c r="E133" s="212"/>
      <c r="F133" s="212"/>
      <c r="G133" s="212"/>
      <c r="H133" s="212"/>
      <c r="I133" s="212"/>
      <c r="J133" s="212"/>
      <c r="K133" s="212"/>
      <c r="L133" s="212"/>
      <c r="M133" s="212"/>
      <c r="N133" s="212"/>
      <c r="O133" s="213"/>
      <c r="P133" s="53"/>
      <c r="Q133" s="53"/>
      <c r="R133" s="181"/>
      <c r="S133" s="34"/>
      <c r="T133" s="34"/>
      <c r="U133" s="35"/>
      <c r="V133" s="35"/>
      <c r="W133" s="35"/>
      <c r="X133" s="35"/>
      <c r="Y133" s="35"/>
      <c r="Z133" s="35"/>
      <c r="AA133" s="35"/>
      <c r="AB133" s="35"/>
      <c r="AC133" s="35"/>
      <c r="AD133" s="35"/>
      <c r="AE133" s="35"/>
      <c r="AF133" s="35"/>
      <c r="AG133" s="35"/>
      <c r="AH133" s="57"/>
      <c r="AI133" s="34"/>
      <c r="AJ133" s="34"/>
      <c r="AK133" s="35"/>
      <c r="AL133" s="35"/>
      <c r="AM133" s="35"/>
      <c r="AN133" s="35"/>
      <c r="AO133" s="35"/>
      <c r="AP133" s="35"/>
      <c r="AQ133" s="35"/>
      <c r="AR133" s="35"/>
      <c r="AS133" s="35"/>
      <c r="AT133" s="35"/>
      <c r="AU133" s="35"/>
      <c r="AV133" s="257"/>
      <c r="AW133" s="258"/>
      <c r="AX133" s="53"/>
    </row>
    <row r="134" spans="1:50" s="6" customFormat="1" x14ac:dyDescent="0.25">
      <c r="A134" s="53"/>
      <c r="B134" s="211"/>
      <c r="C134" s="212"/>
      <c r="D134" s="212"/>
      <c r="E134" s="212"/>
      <c r="F134" s="212"/>
      <c r="G134" s="212"/>
      <c r="H134" s="212"/>
      <c r="I134" s="212"/>
      <c r="J134" s="212"/>
      <c r="K134" s="212"/>
      <c r="L134" s="212"/>
      <c r="M134" s="212"/>
      <c r="N134" s="212"/>
      <c r="O134" s="213"/>
      <c r="P134" s="53"/>
      <c r="Q134" s="53"/>
      <c r="R134" s="184" t="s">
        <v>1262</v>
      </c>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c r="AS134" s="185"/>
      <c r="AT134" s="185"/>
      <c r="AU134" s="185"/>
      <c r="AV134" s="257"/>
      <c r="AW134" s="258"/>
      <c r="AX134" s="53"/>
    </row>
    <row r="135" spans="1:50" s="6" customFormat="1" ht="6.95" customHeight="1" x14ac:dyDescent="0.25">
      <c r="A135" s="53"/>
      <c r="B135" s="214"/>
      <c r="C135" s="215"/>
      <c r="D135" s="215"/>
      <c r="E135" s="215"/>
      <c r="F135" s="215"/>
      <c r="G135" s="215"/>
      <c r="H135" s="215"/>
      <c r="I135" s="215"/>
      <c r="J135" s="215"/>
      <c r="K135" s="215"/>
      <c r="L135" s="215"/>
      <c r="M135" s="215"/>
      <c r="N135" s="215"/>
      <c r="O135" s="216"/>
      <c r="P135" s="53"/>
      <c r="Q135" s="53"/>
      <c r="R135" s="184"/>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c r="AS135" s="185"/>
      <c r="AT135" s="185"/>
      <c r="AU135" s="185"/>
      <c r="AV135" s="257"/>
      <c r="AW135" s="258"/>
      <c r="AX135" s="53"/>
    </row>
    <row r="136" spans="1:50" s="6" customFormat="1" ht="15.75" thickBot="1" x14ac:dyDescent="0.3">
      <c r="A136" s="53"/>
      <c r="B136" s="54" t="s">
        <v>558</v>
      </c>
      <c r="C136" s="54"/>
      <c r="D136" s="54"/>
      <c r="E136" s="54"/>
      <c r="F136" s="54"/>
      <c r="G136" s="54"/>
      <c r="H136" s="54"/>
      <c r="I136" s="54"/>
      <c r="J136" s="54"/>
      <c r="K136" s="54"/>
      <c r="L136" s="54"/>
      <c r="M136" s="54"/>
      <c r="N136" s="54"/>
      <c r="O136" s="54"/>
      <c r="P136" s="53"/>
      <c r="Q136" s="53"/>
      <c r="R136" s="186"/>
      <c r="S136" s="187"/>
      <c r="T136" s="187"/>
      <c r="U136" s="187"/>
      <c r="V136" s="187"/>
      <c r="W136" s="187"/>
      <c r="X136" s="187"/>
      <c r="Y136" s="187"/>
      <c r="Z136" s="187"/>
      <c r="AA136" s="187"/>
      <c r="AB136" s="187"/>
      <c r="AC136" s="187"/>
      <c r="AD136" s="187"/>
      <c r="AE136" s="187"/>
      <c r="AF136" s="187"/>
      <c r="AG136" s="187"/>
      <c r="AH136" s="187"/>
      <c r="AI136" s="187"/>
      <c r="AJ136" s="187"/>
      <c r="AK136" s="187"/>
      <c r="AL136" s="187"/>
      <c r="AM136" s="187"/>
      <c r="AN136" s="187"/>
      <c r="AO136" s="187"/>
      <c r="AP136" s="187"/>
      <c r="AQ136" s="187"/>
      <c r="AR136" s="187"/>
      <c r="AS136" s="187"/>
      <c r="AT136" s="187"/>
      <c r="AU136" s="187"/>
      <c r="AV136" s="259"/>
      <c r="AW136" s="260"/>
      <c r="AX136" s="53"/>
    </row>
    <row r="137" spans="1:50" s="6" customFormat="1" ht="9" customHeight="1" x14ac:dyDescent="0.25">
      <c r="A137" s="53"/>
      <c r="B137" s="55"/>
      <c r="C137" s="55"/>
      <c r="D137" s="55"/>
      <c r="E137" s="55"/>
      <c r="F137" s="55"/>
      <c r="G137" s="55"/>
      <c r="H137" s="55"/>
      <c r="I137" s="55"/>
      <c r="J137" s="55"/>
      <c r="K137" s="55"/>
      <c r="L137" s="55"/>
      <c r="M137" s="55"/>
      <c r="N137" s="55"/>
      <c r="O137" s="55"/>
      <c r="P137" s="53"/>
      <c r="Q137" s="53"/>
      <c r="R137" s="57"/>
      <c r="S137" s="34"/>
      <c r="T137" s="34"/>
      <c r="U137" s="35"/>
      <c r="V137" s="35"/>
      <c r="W137" s="35"/>
      <c r="X137" s="35"/>
      <c r="Y137" s="35"/>
      <c r="Z137" s="54"/>
      <c r="AA137" s="54"/>
      <c r="AB137" s="54"/>
      <c r="AC137" s="35"/>
      <c r="AD137" s="35"/>
      <c r="AE137" s="35"/>
      <c r="AF137" s="35"/>
      <c r="AG137" s="35"/>
      <c r="AH137" s="57"/>
      <c r="AI137" s="34"/>
      <c r="AJ137" s="34"/>
      <c r="AK137" s="35"/>
      <c r="AL137" s="35"/>
      <c r="AM137" s="35"/>
      <c r="AN137" s="35"/>
      <c r="AO137" s="35"/>
      <c r="AP137" s="35"/>
      <c r="AQ137" s="35"/>
      <c r="AR137" s="35"/>
      <c r="AS137" s="35"/>
      <c r="AT137" s="35"/>
      <c r="AU137" s="35"/>
      <c r="AV137" s="35"/>
      <c r="AW137" s="35"/>
      <c r="AX137" s="53"/>
    </row>
    <row r="138" spans="1:50" s="6" customFormat="1" ht="15" customHeight="1" x14ac:dyDescent="0.25">
      <c r="A138" s="53"/>
      <c r="B138" s="55"/>
      <c r="C138" s="55"/>
      <c r="D138" s="55"/>
      <c r="E138" s="55"/>
      <c r="F138" s="55"/>
      <c r="G138" s="55"/>
      <c r="H138" s="55"/>
      <c r="I138" s="55"/>
      <c r="J138" s="55"/>
      <c r="K138" s="55"/>
      <c r="L138" s="55"/>
      <c r="M138" s="55"/>
      <c r="N138" s="55"/>
      <c r="O138" s="55"/>
      <c r="P138" s="53"/>
      <c r="Q138" s="25" t="s">
        <v>620</v>
      </c>
      <c r="R138" s="57"/>
      <c r="S138" s="34"/>
      <c r="T138" s="34"/>
      <c r="U138" s="35"/>
      <c r="V138" s="35"/>
      <c r="W138" s="35"/>
      <c r="X138" s="35"/>
      <c r="Y138" s="35"/>
      <c r="Z138" s="54"/>
      <c r="AA138" s="54"/>
      <c r="AB138" s="54"/>
      <c r="AC138" s="35"/>
      <c r="AD138" s="35"/>
      <c r="AE138" s="35"/>
      <c r="AF138" s="35"/>
      <c r="AG138" s="35"/>
      <c r="AH138" s="57"/>
      <c r="AI138" s="34"/>
      <c r="AJ138" s="34"/>
      <c r="AK138" s="35"/>
      <c r="AL138" s="35"/>
      <c r="AM138" s="35"/>
      <c r="AN138" s="35"/>
      <c r="AO138" s="35"/>
      <c r="AP138" s="35"/>
      <c r="AQ138" s="35"/>
      <c r="AR138" s="35"/>
      <c r="AS138" s="35"/>
      <c r="AT138" s="35"/>
      <c r="AU138" s="35"/>
      <c r="AV138" s="35"/>
      <c r="AW138" s="35"/>
      <c r="AX138" s="53"/>
    </row>
    <row r="139" spans="1:50" s="6" customFormat="1" ht="9" customHeight="1" x14ac:dyDescent="0.25">
      <c r="A139" s="53"/>
      <c r="B139" s="55"/>
      <c r="C139" s="55"/>
      <c r="D139" s="55"/>
      <c r="E139" s="55"/>
      <c r="F139" s="55"/>
      <c r="G139" s="55"/>
      <c r="H139" s="55"/>
      <c r="I139" s="55"/>
      <c r="J139" s="55"/>
      <c r="K139" s="55"/>
      <c r="L139" s="55"/>
      <c r="M139" s="55"/>
      <c r="N139" s="55"/>
      <c r="O139" s="55"/>
      <c r="P139" s="53"/>
      <c r="Q139" s="53"/>
      <c r="R139" s="57"/>
      <c r="S139" s="34"/>
      <c r="T139" s="34"/>
      <c r="U139" s="35"/>
      <c r="V139" s="35"/>
      <c r="W139" s="35"/>
      <c r="X139" s="35"/>
      <c r="Y139" s="35"/>
      <c r="Z139" s="54"/>
      <c r="AA139" s="54"/>
      <c r="AB139" s="54"/>
      <c r="AC139" s="35"/>
      <c r="AD139" s="35"/>
      <c r="AE139" s="35"/>
      <c r="AF139" s="35"/>
      <c r="AG139" s="35"/>
      <c r="AH139" s="57"/>
      <c r="AI139" s="34"/>
      <c r="AJ139" s="34"/>
      <c r="AK139" s="35"/>
      <c r="AL139" s="35"/>
      <c r="AM139" s="35"/>
      <c r="AN139" s="35"/>
      <c r="AO139" s="35"/>
      <c r="AP139" s="35"/>
      <c r="AQ139" s="35"/>
      <c r="AR139" s="35"/>
      <c r="AS139" s="35"/>
      <c r="AT139" s="35"/>
      <c r="AU139" s="35"/>
      <c r="AV139" s="35"/>
      <c r="AW139" s="35"/>
      <c r="AX139" s="53"/>
    </row>
    <row r="140" spans="1:50" s="6" customFormat="1" ht="15" customHeight="1" x14ac:dyDescent="0.25">
      <c r="A140" s="53"/>
      <c r="B140" s="55"/>
      <c r="C140" s="251" t="s">
        <v>624</v>
      </c>
      <c r="D140" s="252"/>
      <c r="E140" s="252"/>
      <c r="F140" s="252"/>
      <c r="G140" s="252"/>
      <c r="H140" s="252"/>
      <c r="I140" s="252"/>
      <c r="J140" s="252"/>
      <c r="K140" s="252"/>
      <c r="L140" s="252"/>
      <c r="M140" s="252"/>
      <c r="N140" s="252"/>
      <c r="O140" s="252"/>
      <c r="P140" s="252"/>
      <c r="Q140" s="252"/>
      <c r="R140" s="252"/>
      <c r="S140" s="252"/>
      <c r="T140" s="252"/>
      <c r="U140" s="252"/>
      <c r="V140" s="252"/>
      <c r="W140" s="252"/>
      <c r="X140" s="252"/>
      <c r="Y140" s="252"/>
      <c r="Z140" s="252"/>
      <c r="AA140" s="252"/>
      <c r="AB140" s="252"/>
      <c r="AC140" s="252"/>
      <c r="AD140" s="252"/>
      <c r="AE140" s="252"/>
      <c r="AF140" s="252"/>
      <c r="AG140" s="252"/>
      <c r="AH140" s="252"/>
      <c r="AI140" s="252"/>
      <c r="AJ140" s="252"/>
      <c r="AK140" s="252"/>
      <c r="AL140" s="252"/>
      <c r="AM140" s="252"/>
      <c r="AN140" s="252"/>
      <c r="AO140" s="252"/>
      <c r="AP140" s="252"/>
      <c r="AQ140" s="252"/>
      <c r="AR140" s="252"/>
      <c r="AS140" s="252"/>
      <c r="AT140" s="252"/>
      <c r="AU140" s="252"/>
      <c r="AV140" s="252"/>
      <c r="AW140" s="253"/>
      <c r="AX140" s="53"/>
    </row>
    <row r="141" spans="1:50" s="6" customFormat="1" ht="15" customHeight="1" x14ac:dyDescent="0.25">
      <c r="A141" s="53"/>
      <c r="B141" s="55"/>
      <c r="C141" s="235" t="s">
        <v>621</v>
      </c>
      <c r="D141" s="236"/>
      <c r="E141" s="236"/>
      <c r="F141" s="236"/>
      <c r="G141" s="236"/>
      <c r="H141" s="236"/>
      <c r="I141" s="236"/>
      <c r="J141" s="236"/>
      <c r="K141" s="236"/>
      <c r="L141" s="236"/>
      <c r="M141" s="236"/>
      <c r="N141" s="236"/>
      <c r="O141" s="236"/>
      <c r="P141" s="236"/>
      <c r="Q141" s="237"/>
      <c r="R141" s="235" t="s">
        <v>622</v>
      </c>
      <c r="S141" s="236"/>
      <c r="T141" s="236"/>
      <c r="U141" s="236"/>
      <c r="V141" s="236"/>
      <c r="W141" s="236"/>
      <c r="X141" s="236"/>
      <c r="Y141" s="236"/>
      <c r="Z141" s="236"/>
      <c r="AA141" s="236"/>
      <c r="AB141" s="236"/>
      <c r="AC141" s="236"/>
      <c r="AD141" s="236"/>
      <c r="AE141" s="236"/>
      <c r="AF141" s="236"/>
      <c r="AG141" s="237"/>
      <c r="AH141" s="235" t="s">
        <v>623</v>
      </c>
      <c r="AI141" s="236"/>
      <c r="AJ141" s="236"/>
      <c r="AK141" s="236"/>
      <c r="AL141" s="236"/>
      <c r="AM141" s="236"/>
      <c r="AN141" s="236"/>
      <c r="AO141" s="236"/>
      <c r="AP141" s="236"/>
      <c r="AQ141" s="236"/>
      <c r="AR141" s="236"/>
      <c r="AS141" s="236"/>
      <c r="AT141" s="236"/>
      <c r="AU141" s="236"/>
      <c r="AV141" s="236"/>
      <c r="AW141" s="237"/>
      <c r="AX141" s="53"/>
    </row>
    <row r="142" spans="1:50" s="6" customFormat="1" ht="15" customHeight="1" x14ac:dyDescent="0.25">
      <c r="A142" s="53"/>
      <c r="B142" s="55"/>
      <c r="C142" s="188" t="s">
        <v>1263</v>
      </c>
      <c r="D142" s="189"/>
      <c r="E142" s="189"/>
      <c r="F142" s="189"/>
      <c r="G142" s="189"/>
      <c r="H142" s="189"/>
      <c r="I142" s="189"/>
      <c r="J142" s="189"/>
      <c r="K142" s="189"/>
      <c r="L142" s="189"/>
      <c r="M142" s="189"/>
      <c r="N142" s="189"/>
      <c r="O142" s="189"/>
      <c r="P142" s="189"/>
      <c r="Q142" s="190"/>
      <c r="R142" s="188" t="s">
        <v>1263</v>
      </c>
      <c r="S142" s="189"/>
      <c r="T142" s="189"/>
      <c r="U142" s="189"/>
      <c r="V142" s="189"/>
      <c r="W142" s="189"/>
      <c r="X142" s="189"/>
      <c r="Y142" s="189"/>
      <c r="Z142" s="189"/>
      <c r="AA142" s="189"/>
      <c r="AB142" s="189"/>
      <c r="AC142" s="189"/>
      <c r="AD142" s="189"/>
      <c r="AE142" s="189"/>
      <c r="AF142" s="189"/>
      <c r="AG142" s="190"/>
      <c r="AH142" s="188" t="s">
        <v>1263</v>
      </c>
      <c r="AI142" s="189"/>
      <c r="AJ142" s="189"/>
      <c r="AK142" s="189"/>
      <c r="AL142" s="189"/>
      <c r="AM142" s="189"/>
      <c r="AN142" s="189"/>
      <c r="AO142" s="189"/>
      <c r="AP142" s="189"/>
      <c r="AQ142" s="189"/>
      <c r="AR142" s="189"/>
      <c r="AS142" s="189"/>
      <c r="AT142" s="189"/>
      <c r="AU142" s="189"/>
      <c r="AV142" s="189"/>
      <c r="AW142" s="190"/>
      <c r="AX142" s="53"/>
    </row>
    <row r="143" spans="1:50" s="6" customFormat="1" ht="15" customHeight="1" x14ac:dyDescent="0.25">
      <c r="A143" s="53"/>
      <c r="B143" s="55"/>
      <c r="C143" s="191"/>
      <c r="D143" s="192"/>
      <c r="E143" s="192"/>
      <c r="F143" s="192"/>
      <c r="G143" s="192"/>
      <c r="H143" s="192"/>
      <c r="I143" s="192"/>
      <c r="J143" s="192"/>
      <c r="K143" s="192"/>
      <c r="L143" s="192"/>
      <c r="M143" s="192"/>
      <c r="N143" s="192"/>
      <c r="O143" s="192"/>
      <c r="P143" s="192"/>
      <c r="Q143" s="193"/>
      <c r="R143" s="191"/>
      <c r="S143" s="192"/>
      <c r="T143" s="192"/>
      <c r="U143" s="192"/>
      <c r="V143" s="192"/>
      <c r="W143" s="192"/>
      <c r="X143" s="192"/>
      <c r="Y143" s="192"/>
      <c r="Z143" s="192"/>
      <c r="AA143" s="192"/>
      <c r="AB143" s="192"/>
      <c r="AC143" s="192"/>
      <c r="AD143" s="192"/>
      <c r="AE143" s="192"/>
      <c r="AF143" s="192"/>
      <c r="AG143" s="193"/>
      <c r="AH143" s="191"/>
      <c r="AI143" s="192"/>
      <c r="AJ143" s="192"/>
      <c r="AK143" s="192"/>
      <c r="AL143" s="192"/>
      <c r="AM143" s="192"/>
      <c r="AN143" s="192"/>
      <c r="AO143" s="192"/>
      <c r="AP143" s="192"/>
      <c r="AQ143" s="192"/>
      <c r="AR143" s="192"/>
      <c r="AS143" s="192"/>
      <c r="AT143" s="192"/>
      <c r="AU143" s="192"/>
      <c r="AV143" s="192"/>
      <c r="AW143" s="193"/>
      <c r="AX143" s="53"/>
    </row>
    <row r="144" spans="1:50" s="6" customFormat="1" ht="15" customHeight="1" x14ac:dyDescent="0.25">
      <c r="A144" s="53"/>
      <c r="B144" s="55"/>
      <c r="C144" s="191"/>
      <c r="D144" s="192"/>
      <c r="E144" s="192"/>
      <c r="F144" s="192"/>
      <c r="G144" s="192"/>
      <c r="H144" s="192"/>
      <c r="I144" s="192"/>
      <c r="J144" s="192"/>
      <c r="K144" s="192"/>
      <c r="L144" s="192"/>
      <c r="M144" s="192"/>
      <c r="N144" s="192"/>
      <c r="O144" s="192"/>
      <c r="P144" s="192"/>
      <c r="Q144" s="193"/>
      <c r="R144" s="191"/>
      <c r="S144" s="192"/>
      <c r="T144" s="192"/>
      <c r="U144" s="192"/>
      <c r="V144" s="192"/>
      <c r="W144" s="192"/>
      <c r="X144" s="192"/>
      <c r="Y144" s="192"/>
      <c r="Z144" s="192"/>
      <c r="AA144" s="192"/>
      <c r="AB144" s="192"/>
      <c r="AC144" s="192"/>
      <c r="AD144" s="192"/>
      <c r="AE144" s="192"/>
      <c r="AF144" s="192"/>
      <c r="AG144" s="193"/>
      <c r="AH144" s="191"/>
      <c r="AI144" s="192"/>
      <c r="AJ144" s="192"/>
      <c r="AK144" s="192"/>
      <c r="AL144" s="192"/>
      <c r="AM144" s="192"/>
      <c r="AN144" s="192"/>
      <c r="AO144" s="192"/>
      <c r="AP144" s="192"/>
      <c r="AQ144" s="192"/>
      <c r="AR144" s="192"/>
      <c r="AS144" s="192"/>
      <c r="AT144" s="192"/>
      <c r="AU144" s="192"/>
      <c r="AV144" s="192"/>
      <c r="AW144" s="193"/>
      <c r="AX144" s="53"/>
    </row>
    <row r="145" spans="1:50" s="6" customFormat="1" ht="15" customHeight="1" x14ac:dyDescent="0.25">
      <c r="A145" s="53"/>
      <c r="B145" s="55"/>
      <c r="C145" s="194"/>
      <c r="D145" s="195"/>
      <c r="E145" s="195"/>
      <c r="F145" s="195"/>
      <c r="G145" s="195"/>
      <c r="H145" s="195"/>
      <c r="I145" s="195"/>
      <c r="J145" s="195"/>
      <c r="K145" s="195"/>
      <c r="L145" s="195"/>
      <c r="M145" s="195"/>
      <c r="N145" s="195"/>
      <c r="O145" s="195"/>
      <c r="P145" s="195"/>
      <c r="Q145" s="196"/>
      <c r="R145" s="194"/>
      <c r="S145" s="195"/>
      <c r="T145" s="195"/>
      <c r="U145" s="195"/>
      <c r="V145" s="195"/>
      <c r="W145" s="195"/>
      <c r="X145" s="195"/>
      <c r="Y145" s="195"/>
      <c r="Z145" s="195"/>
      <c r="AA145" s="195"/>
      <c r="AB145" s="195"/>
      <c r="AC145" s="195"/>
      <c r="AD145" s="195"/>
      <c r="AE145" s="195"/>
      <c r="AF145" s="195"/>
      <c r="AG145" s="196"/>
      <c r="AH145" s="194"/>
      <c r="AI145" s="195"/>
      <c r="AJ145" s="195"/>
      <c r="AK145" s="195"/>
      <c r="AL145" s="195"/>
      <c r="AM145" s="195"/>
      <c r="AN145" s="195"/>
      <c r="AO145" s="195"/>
      <c r="AP145" s="195"/>
      <c r="AQ145" s="195"/>
      <c r="AR145" s="195"/>
      <c r="AS145" s="195"/>
      <c r="AT145" s="195"/>
      <c r="AU145" s="195"/>
      <c r="AV145" s="195"/>
      <c r="AW145" s="196"/>
      <c r="AX145" s="53"/>
    </row>
    <row r="146" spans="1:50" s="6" customFormat="1" ht="9" customHeight="1" x14ac:dyDescent="0.25">
      <c r="A146" s="53"/>
      <c r="B146" s="55"/>
      <c r="C146" s="55"/>
      <c r="D146" s="55"/>
      <c r="E146" s="55"/>
      <c r="F146" s="55"/>
      <c r="G146" s="55"/>
      <c r="H146" s="55"/>
      <c r="I146" s="55"/>
      <c r="J146" s="55"/>
      <c r="K146" s="55"/>
      <c r="L146" s="55"/>
      <c r="M146" s="55"/>
      <c r="N146" s="55"/>
      <c r="O146" s="55"/>
      <c r="P146" s="53"/>
      <c r="Q146" s="53"/>
      <c r="R146" s="57"/>
      <c r="S146" s="34"/>
      <c r="T146" s="34"/>
      <c r="U146" s="35"/>
      <c r="V146" s="35"/>
      <c r="W146" s="35"/>
      <c r="X146" s="35"/>
      <c r="Y146" s="35"/>
      <c r="Z146" s="54"/>
      <c r="AA146" s="54"/>
      <c r="AB146" s="54"/>
      <c r="AC146" s="35"/>
      <c r="AD146" s="35"/>
      <c r="AE146" s="35"/>
      <c r="AF146" s="35"/>
      <c r="AG146" s="35"/>
      <c r="AH146" s="57"/>
      <c r="AI146" s="34"/>
      <c r="AJ146" s="34"/>
      <c r="AK146" s="35"/>
      <c r="AL146" s="35"/>
      <c r="AM146" s="35"/>
      <c r="AN146" s="35"/>
      <c r="AO146" s="35"/>
      <c r="AP146" s="35"/>
      <c r="AQ146" s="35"/>
      <c r="AR146" s="35"/>
      <c r="AS146" s="35"/>
      <c r="AT146" s="35"/>
      <c r="AU146" s="35"/>
      <c r="AV146" s="35"/>
      <c r="AW146" s="35"/>
      <c r="AX146" s="53"/>
    </row>
    <row r="147" spans="1:50" s="6" customFormat="1" ht="15" customHeight="1" x14ac:dyDescent="0.25">
      <c r="A147" s="53"/>
      <c r="B147" s="251" t="s">
        <v>628</v>
      </c>
      <c r="C147" s="252"/>
      <c r="D147" s="252"/>
      <c r="E147" s="252"/>
      <c r="F147" s="252"/>
      <c r="G147" s="252"/>
      <c r="H147" s="252"/>
      <c r="I147" s="252"/>
      <c r="J147" s="252"/>
      <c r="K147" s="252"/>
      <c r="L147" s="252"/>
      <c r="M147" s="252"/>
      <c r="N147" s="252"/>
      <c r="O147" s="252"/>
      <c r="P147" s="252"/>
      <c r="Q147" s="252"/>
      <c r="R147" s="252"/>
      <c r="S147" s="252"/>
      <c r="T147" s="252"/>
      <c r="U147" s="252"/>
      <c r="V147" s="252"/>
      <c r="W147" s="252"/>
      <c r="X147" s="252"/>
      <c r="Y147" s="252"/>
      <c r="Z147" s="252"/>
      <c r="AA147" s="252"/>
      <c r="AB147" s="252"/>
      <c r="AC147" s="252"/>
      <c r="AD147" s="252"/>
      <c r="AE147" s="252"/>
      <c r="AF147" s="252"/>
      <c r="AG147" s="252"/>
      <c r="AH147" s="252"/>
      <c r="AI147" s="252"/>
      <c r="AJ147" s="252"/>
      <c r="AK147" s="252"/>
      <c r="AL147" s="252"/>
      <c r="AM147" s="252"/>
      <c r="AN147" s="252"/>
      <c r="AO147" s="252"/>
      <c r="AP147" s="252"/>
      <c r="AQ147" s="252"/>
      <c r="AR147" s="252"/>
      <c r="AS147" s="252"/>
      <c r="AT147" s="252"/>
      <c r="AU147" s="252"/>
      <c r="AV147" s="252"/>
      <c r="AW147" s="253"/>
      <c r="AX147" s="53"/>
    </row>
    <row r="148" spans="1:50" x14ac:dyDescent="0.25">
      <c r="A148" s="60"/>
      <c r="B148" s="264" t="s">
        <v>626</v>
      </c>
      <c r="C148" s="266"/>
      <c r="D148" s="266"/>
      <c r="E148" s="266"/>
      <c r="F148" s="266"/>
      <c r="G148" s="266"/>
      <c r="H148" s="266"/>
      <c r="I148" s="266"/>
      <c r="J148" s="266"/>
      <c r="K148" s="265"/>
      <c r="L148" s="264" t="s">
        <v>627</v>
      </c>
      <c r="M148" s="266"/>
      <c r="N148" s="266"/>
      <c r="O148" s="265"/>
      <c r="P148" s="264" t="s">
        <v>625</v>
      </c>
      <c r="Q148" s="265"/>
      <c r="R148" s="266" t="s">
        <v>9</v>
      </c>
      <c r="S148" s="266"/>
      <c r="T148" s="266"/>
      <c r="U148" s="266"/>
      <c r="V148" s="265"/>
      <c r="W148" s="266" t="s">
        <v>8</v>
      </c>
      <c r="X148" s="266"/>
      <c r="Y148" s="266"/>
      <c r="Z148" s="266"/>
      <c r="AA148" s="266"/>
      <c r="AB148" s="265"/>
      <c r="AC148" s="266" t="s">
        <v>7</v>
      </c>
      <c r="AD148" s="266"/>
      <c r="AE148" s="266"/>
      <c r="AF148" s="266"/>
      <c r="AG148" s="265"/>
      <c r="AH148" s="266" t="s">
        <v>6</v>
      </c>
      <c r="AI148" s="266"/>
      <c r="AJ148" s="266"/>
      <c r="AK148" s="266"/>
      <c r="AL148" s="266"/>
      <c r="AM148" s="265"/>
      <c r="AN148" s="266" t="s">
        <v>5</v>
      </c>
      <c r="AO148" s="266"/>
      <c r="AP148" s="266"/>
      <c r="AQ148" s="266"/>
      <c r="AR148" s="265"/>
      <c r="AS148" s="264" t="s">
        <v>4</v>
      </c>
      <c r="AT148" s="266"/>
      <c r="AU148" s="266"/>
      <c r="AV148" s="266"/>
      <c r="AW148" s="265"/>
      <c r="AX148" s="60"/>
    </row>
    <row r="149" spans="1:50" x14ac:dyDescent="0.25">
      <c r="A149" s="60"/>
      <c r="B149" s="267"/>
      <c r="C149" s="268"/>
      <c r="D149" s="268"/>
      <c r="E149" s="268"/>
      <c r="F149" s="268"/>
      <c r="G149" s="268"/>
      <c r="H149" s="268"/>
      <c r="I149" s="268"/>
      <c r="J149" s="268"/>
      <c r="K149" s="269"/>
      <c r="L149" s="270"/>
      <c r="M149" s="271"/>
      <c r="N149" s="271"/>
      <c r="O149" s="272"/>
      <c r="P149" s="270"/>
      <c r="Q149" s="272"/>
      <c r="R149" s="273"/>
      <c r="S149" s="274"/>
      <c r="T149" s="128" t="s">
        <v>643</v>
      </c>
      <c r="U149" s="275"/>
      <c r="V149" s="276"/>
      <c r="W149" s="273"/>
      <c r="X149" s="274"/>
      <c r="Y149" s="128" t="s">
        <v>643</v>
      </c>
      <c r="Z149" s="275"/>
      <c r="AA149" s="275"/>
      <c r="AB149" s="276"/>
      <c r="AC149" s="273"/>
      <c r="AD149" s="274"/>
      <c r="AE149" s="128" t="s">
        <v>643</v>
      </c>
      <c r="AF149" s="275"/>
      <c r="AG149" s="276"/>
      <c r="AH149" s="273"/>
      <c r="AI149" s="274"/>
      <c r="AJ149" s="128" t="s">
        <v>643</v>
      </c>
      <c r="AK149" s="275"/>
      <c r="AL149" s="275"/>
      <c r="AM149" s="276"/>
      <c r="AN149" s="273"/>
      <c r="AO149" s="274"/>
      <c r="AP149" s="128" t="s">
        <v>643</v>
      </c>
      <c r="AQ149" s="275"/>
      <c r="AR149" s="276"/>
      <c r="AS149" s="273"/>
      <c r="AT149" s="274"/>
      <c r="AU149" s="128" t="s">
        <v>643</v>
      </c>
      <c r="AV149" s="275"/>
      <c r="AW149" s="276"/>
      <c r="AX149" s="60"/>
    </row>
    <row r="150" spans="1:50" x14ac:dyDescent="0.25">
      <c r="A150" s="60"/>
      <c r="B150" s="242"/>
      <c r="C150" s="243"/>
      <c r="D150" s="243"/>
      <c r="E150" s="243"/>
      <c r="F150" s="243"/>
      <c r="G150" s="243"/>
      <c r="H150" s="243"/>
      <c r="I150" s="243"/>
      <c r="J150" s="243"/>
      <c r="K150" s="244"/>
      <c r="L150" s="261"/>
      <c r="M150" s="262"/>
      <c r="N150" s="262"/>
      <c r="O150" s="263"/>
      <c r="P150" s="261"/>
      <c r="Q150" s="263"/>
      <c r="R150" s="245"/>
      <c r="S150" s="246"/>
      <c r="T150" s="129" t="s">
        <v>643</v>
      </c>
      <c r="U150" s="249"/>
      <c r="V150" s="250"/>
      <c r="W150" s="245"/>
      <c r="X150" s="246"/>
      <c r="Y150" s="129" t="s">
        <v>643</v>
      </c>
      <c r="Z150" s="249"/>
      <c r="AA150" s="249"/>
      <c r="AB150" s="250"/>
      <c r="AC150" s="245"/>
      <c r="AD150" s="246"/>
      <c r="AE150" s="129" t="s">
        <v>643</v>
      </c>
      <c r="AF150" s="249"/>
      <c r="AG150" s="250"/>
      <c r="AH150" s="245"/>
      <c r="AI150" s="246"/>
      <c r="AJ150" s="129" t="s">
        <v>643</v>
      </c>
      <c r="AK150" s="249"/>
      <c r="AL150" s="249"/>
      <c r="AM150" s="250"/>
      <c r="AN150" s="245"/>
      <c r="AO150" s="246"/>
      <c r="AP150" s="129" t="s">
        <v>643</v>
      </c>
      <c r="AQ150" s="249"/>
      <c r="AR150" s="250"/>
      <c r="AS150" s="245"/>
      <c r="AT150" s="246"/>
      <c r="AU150" s="129" t="s">
        <v>643</v>
      </c>
      <c r="AV150" s="249"/>
      <c r="AW150" s="250"/>
      <c r="AX150" s="60"/>
    </row>
    <row r="151" spans="1:50" x14ac:dyDescent="0.25">
      <c r="A151" s="30"/>
      <c r="B151" s="242"/>
      <c r="C151" s="243"/>
      <c r="D151" s="243"/>
      <c r="E151" s="243"/>
      <c r="F151" s="243"/>
      <c r="G151" s="243"/>
      <c r="H151" s="243"/>
      <c r="I151" s="243"/>
      <c r="J151" s="243"/>
      <c r="K151" s="244"/>
      <c r="L151" s="261"/>
      <c r="M151" s="262"/>
      <c r="N151" s="262"/>
      <c r="O151" s="263"/>
      <c r="P151" s="261"/>
      <c r="Q151" s="263"/>
      <c r="R151" s="245"/>
      <c r="S151" s="246"/>
      <c r="T151" s="129" t="s">
        <v>643</v>
      </c>
      <c r="U151" s="249"/>
      <c r="V151" s="250"/>
      <c r="W151" s="245"/>
      <c r="X151" s="246"/>
      <c r="Y151" s="129" t="s">
        <v>643</v>
      </c>
      <c r="Z151" s="249"/>
      <c r="AA151" s="249"/>
      <c r="AB151" s="250"/>
      <c r="AC151" s="245"/>
      <c r="AD151" s="246"/>
      <c r="AE151" s="129" t="s">
        <v>643</v>
      </c>
      <c r="AF151" s="249"/>
      <c r="AG151" s="250"/>
      <c r="AH151" s="245"/>
      <c r="AI151" s="246"/>
      <c r="AJ151" s="129" t="s">
        <v>643</v>
      </c>
      <c r="AK151" s="249"/>
      <c r="AL151" s="249"/>
      <c r="AM151" s="250"/>
      <c r="AN151" s="245"/>
      <c r="AO151" s="246"/>
      <c r="AP151" s="129" t="s">
        <v>643</v>
      </c>
      <c r="AQ151" s="249"/>
      <c r="AR151" s="250"/>
      <c r="AS151" s="245"/>
      <c r="AT151" s="246"/>
      <c r="AU151" s="129" t="s">
        <v>643</v>
      </c>
      <c r="AV151" s="249"/>
      <c r="AW151" s="250"/>
      <c r="AX151" s="60"/>
    </row>
    <row r="152" spans="1:50" x14ac:dyDescent="0.25">
      <c r="A152" s="30"/>
      <c r="B152" s="242"/>
      <c r="C152" s="243"/>
      <c r="D152" s="243"/>
      <c r="E152" s="243"/>
      <c r="F152" s="243"/>
      <c r="G152" s="243"/>
      <c r="H152" s="243"/>
      <c r="I152" s="243"/>
      <c r="J152" s="243"/>
      <c r="K152" s="244"/>
      <c r="L152" s="261"/>
      <c r="M152" s="262"/>
      <c r="N152" s="262"/>
      <c r="O152" s="263"/>
      <c r="P152" s="261"/>
      <c r="Q152" s="263"/>
      <c r="R152" s="245"/>
      <c r="S152" s="246"/>
      <c r="T152" s="129" t="s">
        <v>643</v>
      </c>
      <c r="U152" s="249"/>
      <c r="V152" s="250"/>
      <c r="W152" s="245"/>
      <c r="X152" s="246"/>
      <c r="Y152" s="129" t="s">
        <v>643</v>
      </c>
      <c r="Z152" s="249"/>
      <c r="AA152" s="249"/>
      <c r="AB152" s="250"/>
      <c r="AC152" s="245"/>
      <c r="AD152" s="246"/>
      <c r="AE152" s="129" t="s">
        <v>643</v>
      </c>
      <c r="AF152" s="249"/>
      <c r="AG152" s="250"/>
      <c r="AH152" s="245"/>
      <c r="AI152" s="246"/>
      <c r="AJ152" s="129" t="s">
        <v>643</v>
      </c>
      <c r="AK152" s="249"/>
      <c r="AL152" s="249"/>
      <c r="AM152" s="250"/>
      <c r="AN152" s="245"/>
      <c r="AO152" s="246"/>
      <c r="AP152" s="129" t="s">
        <v>643</v>
      </c>
      <c r="AQ152" s="249"/>
      <c r="AR152" s="250"/>
      <c r="AS152" s="245"/>
      <c r="AT152" s="246"/>
      <c r="AU152" s="129" t="s">
        <v>643</v>
      </c>
      <c r="AV152" s="249"/>
      <c r="AW152" s="250"/>
      <c r="AX152" s="60"/>
    </row>
    <row r="153" spans="1:50" x14ac:dyDescent="0.25">
      <c r="A153" s="60"/>
      <c r="B153" s="242"/>
      <c r="C153" s="243"/>
      <c r="D153" s="243"/>
      <c r="E153" s="243"/>
      <c r="F153" s="243"/>
      <c r="G153" s="243"/>
      <c r="H153" s="243"/>
      <c r="I153" s="243"/>
      <c r="J153" s="243"/>
      <c r="K153" s="244"/>
      <c r="L153" s="261"/>
      <c r="M153" s="262"/>
      <c r="N153" s="262"/>
      <c r="O153" s="263"/>
      <c r="P153" s="261"/>
      <c r="Q153" s="263"/>
      <c r="R153" s="245"/>
      <c r="S153" s="246"/>
      <c r="T153" s="129" t="s">
        <v>643</v>
      </c>
      <c r="U153" s="249"/>
      <c r="V153" s="250"/>
      <c r="W153" s="245"/>
      <c r="X153" s="246"/>
      <c r="Y153" s="129" t="s">
        <v>643</v>
      </c>
      <c r="Z153" s="249"/>
      <c r="AA153" s="249"/>
      <c r="AB153" s="250"/>
      <c r="AC153" s="245"/>
      <c r="AD153" s="246"/>
      <c r="AE153" s="129" t="s">
        <v>643</v>
      </c>
      <c r="AF153" s="249"/>
      <c r="AG153" s="250"/>
      <c r="AH153" s="245"/>
      <c r="AI153" s="246"/>
      <c r="AJ153" s="129" t="s">
        <v>643</v>
      </c>
      <c r="AK153" s="249"/>
      <c r="AL153" s="249"/>
      <c r="AM153" s="250"/>
      <c r="AN153" s="245"/>
      <c r="AO153" s="246"/>
      <c r="AP153" s="129" t="s">
        <v>643</v>
      </c>
      <c r="AQ153" s="249"/>
      <c r="AR153" s="250"/>
      <c r="AS153" s="245"/>
      <c r="AT153" s="246"/>
      <c r="AU153" s="129" t="s">
        <v>643</v>
      </c>
      <c r="AV153" s="249"/>
      <c r="AW153" s="250"/>
      <c r="AX153" s="60"/>
    </row>
    <row r="154" spans="1:50" x14ac:dyDescent="0.25">
      <c r="A154" s="30"/>
      <c r="B154" s="242"/>
      <c r="C154" s="243"/>
      <c r="D154" s="243"/>
      <c r="E154" s="243"/>
      <c r="F154" s="243"/>
      <c r="G154" s="243"/>
      <c r="H154" s="243"/>
      <c r="I154" s="243"/>
      <c r="J154" s="243"/>
      <c r="K154" s="244"/>
      <c r="L154" s="261"/>
      <c r="M154" s="262"/>
      <c r="N154" s="262"/>
      <c r="O154" s="263"/>
      <c r="P154" s="261"/>
      <c r="Q154" s="263"/>
      <c r="R154" s="245"/>
      <c r="S154" s="246"/>
      <c r="T154" s="129" t="s">
        <v>643</v>
      </c>
      <c r="U154" s="249"/>
      <c r="V154" s="250"/>
      <c r="W154" s="245"/>
      <c r="X154" s="246"/>
      <c r="Y154" s="129" t="s">
        <v>643</v>
      </c>
      <c r="Z154" s="249"/>
      <c r="AA154" s="249"/>
      <c r="AB154" s="250"/>
      <c r="AC154" s="245"/>
      <c r="AD154" s="246"/>
      <c r="AE154" s="129" t="s">
        <v>643</v>
      </c>
      <c r="AF154" s="249"/>
      <c r="AG154" s="250"/>
      <c r="AH154" s="245"/>
      <c r="AI154" s="246"/>
      <c r="AJ154" s="129" t="s">
        <v>643</v>
      </c>
      <c r="AK154" s="249"/>
      <c r="AL154" s="249"/>
      <c r="AM154" s="250"/>
      <c r="AN154" s="245"/>
      <c r="AO154" s="246"/>
      <c r="AP154" s="129" t="s">
        <v>643</v>
      </c>
      <c r="AQ154" s="249"/>
      <c r="AR154" s="250"/>
      <c r="AS154" s="245"/>
      <c r="AT154" s="246"/>
      <c r="AU154" s="129" t="s">
        <v>643</v>
      </c>
      <c r="AV154" s="249"/>
      <c r="AW154" s="250"/>
      <c r="AX154" s="60"/>
    </row>
    <row r="155" spans="1:50" x14ac:dyDescent="0.25">
      <c r="A155" s="30"/>
      <c r="B155" s="242"/>
      <c r="C155" s="243"/>
      <c r="D155" s="243"/>
      <c r="E155" s="243"/>
      <c r="F155" s="243"/>
      <c r="G155" s="243"/>
      <c r="H155" s="243"/>
      <c r="I155" s="243"/>
      <c r="J155" s="243"/>
      <c r="K155" s="244"/>
      <c r="L155" s="261"/>
      <c r="M155" s="262"/>
      <c r="N155" s="262"/>
      <c r="O155" s="263"/>
      <c r="P155" s="261"/>
      <c r="Q155" s="263"/>
      <c r="R155" s="245"/>
      <c r="S155" s="246"/>
      <c r="T155" s="129" t="s">
        <v>643</v>
      </c>
      <c r="U155" s="249"/>
      <c r="V155" s="250"/>
      <c r="W155" s="245"/>
      <c r="X155" s="246"/>
      <c r="Y155" s="129" t="s">
        <v>643</v>
      </c>
      <c r="Z155" s="249"/>
      <c r="AA155" s="249"/>
      <c r="AB155" s="250"/>
      <c r="AC155" s="245"/>
      <c r="AD155" s="246"/>
      <c r="AE155" s="129" t="s">
        <v>643</v>
      </c>
      <c r="AF155" s="249"/>
      <c r="AG155" s="250"/>
      <c r="AH155" s="245"/>
      <c r="AI155" s="246"/>
      <c r="AJ155" s="129" t="s">
        <v>643</v>
      </c>
      <c r="AK155" s="249"/>
      <c r="AL155" s="249"/>
      <c r="AM155" s="250"/>
      <c r="AN155" s="245"/>
      <c r="AO155" s="246"/>
      <c r="AP155" s="129" t="s">
        <v>643</v>
      </c>
      <c r="AQ155" s="249"/>
      <c r="AR155" s="250"/>
      <c r="AS155" s="245"/>
      <c r="AT155" s="246"/>
      <c r="AU155" s="129" t="s">
        <v>643</v>
      </c>
      <c r="AV155" s="249"/>
      <c r="AW155" s="250"/>
      <c r="AX155" s="60"/>
    </row>
    <row r="156" spans="1:50" x14ac:dyDescent="0.25">
      <c r="A156" s="30"/>
      <c r="B156" s="242"/>
      <c r="C156" s="243"/>
      <c r="D156" s="243"/>
      <c r="E156" s="243"/>
      <c r="F156" s="243"/>
      <c r="G156" s="243"/>
      <c r="H156" s="243"/>
      <c r="I156" s="243"/>
      <c r="J156" s="243"/>
      <c r="K156" s="244"/>
      <c r="L156" s="261"/>
      <c r="M156" s="262"/>
      <c r="N156" s="262"/>
      <c r="O156" s="263"/>
      <c r="P156" s="261"/>
      <c r="Q156" s="263"/>
      <c r="R156" s="245"/>
      <c r="S156" s="246"/>
      <c r="T156" s="129" t="s">
        <v>643</v>
      </c>
      <c r="U156" s="249"/>
      <c r="V156" s="250"/>
      <c r="W156" s="245"/>
      <c r="X156" s="246"/>
      <c r="Y156" s="129" t="s">
        <v>643</v>
      </c>
      <c r="Z156" s="249"/>
      <c r="AA156" s="249"/>
      <c r="AB156" s="250"/>
      <c r="AC156" s="245"/>
      <c r="AD156" s="246"/>
      <c r="AE156" s="129" t="s">
        <v>643</v>
      </c>
      <c r="AF156" s="249"/>
      <c r="AG156" s="250"/>
      <c r="AH156" s="245"/>
      <c r="AI156" s="246"/>
      <c r="AJ156" s="129" t="s">
        <v>643</v>
      </c>
      <c r="AK156" s="249"/>
      <c r="AL156" s="249"/>
      <c r="AM156" s="250"/>
      <c r="AN156" s="245"/>
      <c r="AO156" s="246"/>
      <c r="AP156" s="129" t="s">
        <v>643</v>
      </c>
      <c r="AQ156" s="249"/>
      <c r="AR156" s="250"/>
      <c r="AS156" s="245"/>
      <c r="AT156" s="246"/>
      <c r="AU156" s="129" t="s">
        <v>643</v>
      </c>
      <c r="AV156" s="249"/>
      <c r="AW156" s="250"/>
      <c r="AX156" s="60"/>
    </row>
    <row r="157" spans="1:50" x14ac:dyDescent="0.25">
      <c r="A157" s="30"/>
      <c r="B157" s="242"/>
      <c r="C157" s="243"/>
      <c r="D157" s="243"/>
      <c r="E157" s="243"/>
      <c r="F157" s="243"/>
      <c r="G157" s="243"/>
      <c r="H157" s="243"/>
      <c r="I157" s="243"/>
      <c r="J157" s="243"/>
      <c r="K157" s="244"/>
      <c r="L157" s="261"/>
      <c r="M157" s="262"/>
      <c r="N157" s="262"/>
      <c r="O157" s="263"/>
      <c r="P157" s="261"/>
      <c r="Q157" s="263"/>
      <c r="R157" s="245"/>
      <c r="S157" s="246"/>
      <c r="T157" s="129" t="s">
        <v>643</v>
      </c>
      <c r="U157" s="249"/>
      <c r="V157" s="250"/>
      <c r="W157" s="245"/>
      <c r="X157" s="246"/>
      <c r="Y157" s="129" t="s">
        <v>643</v>
      </c>
      <c r="Z157" s="249"/>
      <c r="AA157" s="249"/>
      <c r="AB157" s="250"/>
      <c r="AC157" s="245"/>
      <c r="AD157" s="246"/>
      <c r="AE157" s="129" t="s">
        <v>643</v>
      </c>
      <c r="AF157" s="249"/>
      <c r="AG157" s="250"/>
      <c r="AH157" s="245"/>
      <c r="AI157" s="246"/>
      <c r="AJ157" s="129" t="s">
        <v>643</v>
      </c>
      <c r="AK157" s="249"/>
      <c r="AL157" s="249"/>
      <c r="AM157" s="250"/>
      <c r="AN157" s="245"/>
      <c r="AO157" s="246"/>
      <c r="AP157" s="129" t="s">
        <v>643</v>
      </c>
      <c r="AQ157" s="249"/>
      <c r="AR157" s="250"/>
      <c r="AS157" s="245"/>
      <c r="AT157" s="246"/>
      <c r="AU157" s="129" t="s">
        <v>643</v>
      </c>
      <c r="AV157" s="249"/>
      <c r="AW157" s="250"/>
      <c r="AX157" s="60"/>
    </row>
    <row r="158" spans="1:50" x14ac:dyDescent="0.25">
      <c r="A158" s="30"/>
      <c r="B158" s="344"/>
      <c r="C158" s="345"/>
      <c r="D158" s="345"/>
      <c r="E158" s="345"/>
      <c r="F158" s="345"/>
      <c r="G158" s="345"/>
      <c r="H158" s="345"/>
      <c r="I158" s="345"/>
      <c r="J158" s="345"/>
      <c r="K158" s="346"/>
      <c r="L158" s="347"/>
      <c r="M158" s="348"/>
      <c r="N158" s="348"/>
      <c r="O158" s="349"/>
      <c r="P158" s="347"/>
      <c r="Q158" s="349"/>
      <c r="R158" s="283"/>
      <c r="S158" s="284"/>
      <c r="T158" s="130" t="s">
        <v>643</v>
      </c>
      <c r="U158" s="281"/>
      <c r="V158" s="282"/>
      <c r="W158" s="283"/>
      <c r="X158" s="284"/>
      <c r="Y158" s="130" t="s">
        <v>643</v>
      </c>
      <c r="Z158" s="281"/>
      <c r="AA158" s="281"/>
      <c r="AB158" s="282"/>
      <c r="AC158" s="283"/>
      <c r="AD158" s="284"/>
      <c r="AE158" s="130" t="s">
        <v>643</v>
      </c>
      <c r="AF158" s="281"/>
      <c r="AG158" s="282"/>
      <c r="AH158" s="283"/>
      <c r="AI158" s="284"/>
      <c r="AJ158" s="130" t="s">
        <v>643</v>
      </c>
      <c r="AK158" s="281"/>
      <c r="AL158" s="281"/>
      <c r="AM158" s="282"/>
      <c r="AN158" s="283"/>
      <c r="AO158" s="284"/>
      <c r="AP158" s="130" t="s">
        <v>643</v>
      </c>
      <c r="AQ158" s="281"/>
      <c r="AR158" s="282"/>
      <c r="AS158" s="283"/>
      <c r="AT158" s="284"/>
      <c r="AU158" s="130" t="s">
        <v>643</v>
      </c>
      <c r="AV158" s="281"/>
      <c r="AW158" s="282"/>
      <c r="AX158" s="60"/>
    </row>
    <row r="159" spans="1:50" ht="9" customHeight="1" x14ac:dyDescent="0.25">
      <c r="A159" s="30"/>
      <c r="B159" s="144"/>
      <c r="C159" s="144"/>
      <c r="D159" s="144"/>
      <c r="E159" s="144"/>
      <c r="F159" s="144"/>
      <c r="G159" s="144"/>
      <c r="H159" s="144"/>
      <c r="I159" s="144"/>
      <c r="J159" s="144"/>
      <c r="K159" s="144"/>
      <c r="L159" s="145"/>
      <c r="M159" s="145"/>
      <c r="N159" s="145"/>
      <c r="O159" s="145"/>
      <c r="P159" s="145"/>
      <c r="Q159" s="145"/>
      <c r="R159" s="146"/>
      <c r="S159" s="147"/>
      <c r="T159" s="148"/>
      <c r="U159" s="146"/>
      <c r="V159" s="147"/>
      <c r="W159" s="146"/>
      <c r="X159" s="147"/>
      <c r="Y159" s="148"/>
      <c r="Z159" s="146"/>
      <c r="AA159" s="146"/>
      <c r="AB159" s="147"/>
      <c r="AC159" s="146"/>
      <c r="AD159" s="147"/>
      <c r="AE159" s="148"/>
      <c r="AF159" s="146"/>
      <c r="AG159" s="147"/>
      <c r="AH159" s="146"/>
      <c r="AI159" s="147"/>
      <c r="AJ159" s="148"/>
      <c r="AK159" s="146"/>
      <c r="AL159" s="146"/>
      <c r="AM159" s="147"/>
      <c r="AN159" s="146"/>
      <c r="AO159" s="147"/>
      <c r="AP159" s="148"/>
      <c r="AQ159" s="146"/>
      <c r="AR159" s="147"/>
      <c r="AS159" s="146"/>
      <c r="AT159" s="147"/>
      <c r="AU159" s="148"/>
      <c r="AV159" s="146"/>
      <c r="AW159" s="147"/>
      <c r="AX159" s="60"/>
    </row>
    <row r="160" spans="1:50" ht="9" customHeight="1" x14ac:dyDescent="0.25">
      <c r="A160" s="30"/>
      <c r="B160" s="234" t="s">
        <v>1277</v>
      </c>
      <c r="C160" s="234"/>
      <c r="D160" s="234"/>
      <c r="E160" s="234"/>
      <c r="F160" s="234"/>
      <c r="G160" s="234"/>
      <c r="H160" s="234"/>
      <c r="I160" s="234"/>
      <c r="J160" s="234"/>
      <c r="K160" s="234"/>
      <c r="L160" s="234"/>
      <c r="M160" s="234"/>
      <c r="N160" s="234"/>
      <c r="O160" s="234"/>
      <c r="P160" s="234"/>
      <c r="Q160" s="234"/>
      <c r="R160" s="234"/>
      <c r="S160" s="234"/>
      <c r="T160" s="234"/>
      <c r="U160" s="234"/>
      <c r="V160" s="234"/>
      <c r="W160" s="234"/>
      <c r="X160" s="234"/>
      <c r="Y160" s="234"/>
      <c r="Z160" s="234"/>
      <c r="AA160" s="234"/>
      <c r="AB160" s="234"/>
      <c r="AC160" s="234"/>
      <c r="AD160" s="234"/>
      <c r="AE160" s="234"/>
      <c r="AF160" s="234"/>
      <c r="AG160" s="234"/>
      <c r="AH160" s="234"/>
      <c r="AI160" s="234"/>
      <c r="AJ160" s="234"/>
      <c r="AK160" s="234"/>
      <c r="AL160" s="234"/>
      <c r="AM160" s="234"/>
      <c r="AN160" s="234"/>
      <c r="AO160" s="234"/>
      <c r="AP160" s="234"/>
      <c r="AQ160" s="234"/>
      <c r="AR160" s="234"/>
      <c r="AS160" s="234"/>
      <c r="AT160" s="234"/>
      <c r="AU160" s="234"/>
      <c r="AV160" s="234"/>
      <c r="AW160" s="234"/>
      <c r="AX160" s="60"/>
    </row>
    <row r="161" spans="1:50" ht="15" customHeight="1" x14ac:dyDescent="0.25">
      <c r="A161" s="30"/>
      <c r="B161" s="234"/>
      <c r="C161" s="234"/>
      <c r="D161" s="234"/>
      <c r="E161" s="234"/>
      <c r="F161" s="234"/>
      <c r="G161" s="234"/>
      <c r="H161" s="234"/>
      <c r="I161" s="234"/>
      <c r="J161" s="234"/>
      <c r="K161" s="234"/>
      <c r="L161" s="234"/>
      <c r="M161" s="234"/>
      <c r="N161" s="234"/>
      <c r="O161" s="234"/>
      <c r="P161" s="234"/>
      <c r="Q161" s="234"/>
      <c r="R161" s="234"/>
      <c r="S161" s="234"/>
      <c r="T161" s="234"/>
      <c r="U161" s="234"/>
      <c r="V161" s="234"/>
      <c r="W161" s="234"/>
      <c r="X161" s="234"/>
      <c r="Y161" s="234"/>
      <c r="Z161" s="234"/>
      <c r="AA161" s="234"/>
      <c r="AB161" s="234"/>
      <c r="AC161" s="234"/>
      <c r="AD161" s="234"/>
      <c r="AE161" s="234"/>
      <c r="AF161" s="234"/>
      <c r="AG161" s="234"/>
      <c r="AH161" s="234"/>
      <c r="AI161" s="234"/>
      <c r="AJ161" s="234"/>
      <c r="AK161" s="234"/>
      <c r="AL161" s="234"/>
      <c r="AM161" s="234"/>
      <c r="AN161" s="234"/>
      <c r="AO161" s="234"/>
      <c r="AP161" s="234"/>
      <c r="AQ161" s="234"/>
      <c r="AR161" s="234"/>
      <c r="AS161" s="234"/>
      <c r="AT161" s="234"/>
      <c r="AU161" s="234"/>
      <c r="AV161" s="234"/>
      <c r="AW161" s="234"/>
      <c r="AX161" s="60"/>
    </row>
    <row r="162" spans="1:50" ht="15" customHeight="1" x14ac:dyDescent="0.25">
      <c r="A162" s="30"/>
      <c r="B162" s="234"/>
      <c r="C162" s="234"/>
      <c r="D162" s="234"/>
      <c r="E162" s="234"/>
      <c r="F162" s="234"/>
      <c r="G162" s="234"/>
      <c r="H162" s="234"/>
      <c r="I162" s="234"/>
      <c r="J162" s="234"/>
      <c r="K162" s="234"/>
      <c r="L162" s="234"/>
      <c r="M162" s="234"/>
      <c r="N162" s="234"/>
      <c r="O162" s="234"/>
      <c r="P162" s="234"/>
      <c r="Q162" s="234"/>
      <c r="R162" s="234"/>
      <c r="S162" s="234"/>
      <c r="T162" s="234"/>
      <c r="U162" s="234"/>
      <c r="V162" s="234"/>
      <c r="W162" s="234"/>
      <c r="X162" s="234"/>
      <c r="Y162" s="234"/>
      <c r="Z162" s="234"/>
      <c r="AA162" s="234"/>
      <c r="AB162" s="234"/>
      <c r="AC162" s="234"/>
      <c r="AD162" s="234"/>
      <c r="AE162" s="234"/>
      <c r="AF162" s="234"/>
      <c r="AG162" s="234"/>
      <c r="AH162" s="234"/>
      <c r="AI162" s="234"/>
      <c r="AJ162" s="234"/>
      <c r="AK162" s="234"/>
      <c r="AL162" s="234"/>
      <c r="AM162" s="234"/>
      <c r="AN162" s="234"/>
      <c r="AO162" s="234"/>
      <c r="AP162" s="234"/>
      <c r="AQ162" s="234"/>
      <c r="AR162" s="234"/>
      <c r="AS162" s="234"/>
      <c r="AT162" s="234"/>
      <c r="AU162" s="234"/>
      <c r="AV162" s="234"/>
      <c r="AW162" s="234"/>
      <c r="AX162" s="60"/>
    </row>
    <row r="163" spans="1:50" ht="15" customHeight="1" x14ac:dyDescent="0.25">
      <c r="A163" s="30"/>
      <c r="B163" s="234"/>
      <c r="C163" s="234"/>
      <c r="D163" s="234"/>
      <c r="E163" s="234"/>
      <c r="F163" s="234"/>
      <c r="G163" s="234"/>
      <c r="H163" s="234"/>
      <c r="I163" s="234"/>
      <c r="J163" s="234"/>
      <c r="K163" s="234"/>
      <c r="L163" s="234"/>
      <c r="M163" s="234"/>
      <c r="N163" s="234"/>
      <c r="O163" s="234"/>
      <c r="P163" s="234"/>
      <c r="Q163" s="234"/>
      <c r="R163" s="234"/>
      <c r="S163" s="234"/>
      <c r="T163" s="234"/>
      <c r="U163" s="234"/>
      <c r="V163" s="234"/>
      <c r="W163" s="234"/>
      <c r="X163" s="234"/>
      <c r="Y163" s="234"/>
      <c r="Z163" s="234"/>
      <c r="AA163" s="234"/>
      <c r="AB163" s="234"/>
      <c r="AC163" s="234"/>
      <c r="AD163" s="234"/>
      <c r="AE163" s="234"/>
      <c r="AF163" s="234"/>
      <c r="AG163" s="234"/>
      <c r="AH163" s="234"/>
      <c r="AI163" s="234"/>
      <c r="AJ163" s="234"/>
      <c r="AK163" s="234"/>
      <c r="AL163" s="234"/>
      <c r="AM163" s="234"/>
      <c r="AN163" s="234"/>
      <c r="AO163" s="234"/>
      <c r="AP163" s="234"/>
      <c r="AQ163" s="234"/>
      <c r="AR163" s="234"/>
      <c r="AS163" s="234"/>
      <c r="AT163" s="234"/>
      <c r="AU163" s="234"/>
      <c r="AV163" s="234"/>
      <c r="AW163" s="234"/>
      <c r="AX163" s="60"/>
    </row>
    <row r="164" spans="1:50" ht="15" customHeight="1" x14ac:dyDescent="0.25">
      <c r="A164" s="30"/>
      <c r="B164" s="234"/>
      <c r="C164" s="234"/>
      <c r="D164" s="234"/>
      <c r="E164" s="234"/>
      <c r="F164" s="234"/>
      <c r="G164" s="234"/>
      <c r="H164" s="234"/>
      <c r="I164" s="234"/>
      <c r="J164" s="234"/>
      <c r="K164" s="234"/>
      <c r="L164" s="234"/>
      <c r="M164" s="234"/>
      <c r="N164" s="234"/>
      <c r="O164" s="234"/>
      <c r="P164" s="234"/>
      <c r="Q164" s="234"/>
      <c r="R164" s="234"/>
      <c r="S164" s="234"/>
      <c r="T164" s="234"/>
      <c r="U164" s="234"/>
      <c r="V164" s="234"/>
      <c r="W164" s="234"/>
      <c r="X164" s="234"/>
      <c r="Y164" s="234"/>
      <c r="Z164" s="234"/>
      <c r="AA164" s="234"/>
      <c r="AB164" s="234"/>
      <c r="AC164" s="234"/>
      <c r="AD164" s="234"/>
      <c r="AE164" s="234"/>
      <c r="AF164" s="234"/>
      <c r="AG164" s="234"/>
      <c r="AH164" s="234"/>
      <c r="AI164" s="234"/>
      <c r="AJ164" s="234"/>
      <c r="AK164" s="234"/>
      <c r="AL164" s="234"/>
      <c r="AM164" s="234"/>
      <c r="AN164" s="234"/>
      <c r="AO164" s="234"/>
      <c r="AP164" s="234"/>
      <c r="AQ164" s="234"/>
      <c r="AR164" s="234"/>
      <c r="AS164" s="234"/>
      <c r="AT164" s="234"/>
      <c r="AU164" s="234"/>
      <c r="AV164" s="234"/>
      <c r="AW164" s="234"/>
      <c r="AX164" s="60"/>
    </row>
    <row r="165" spans="1:50" ht="15" customHeight="1" x14ac:dyDescent="0.25">
      <c r="A165" s="30"/>
      <c r="B165" s="234"/>
      <c r="C165" s="234"/>
      <c r="D165" s="234"/>
      <c r="E165" s="234"/>
      <c r="F165" s="234"/>
      <c r="G165" s="234"/>
      <c r="H165" s="234"/>
      <c r="I165" s="234"/>
      <c r="J165" s="234"/>
      <c r="K165" s="234"/>
      <c r="L165" s="234"/>
      <c r="M165" s="234"/>
      <c r="N165" s="234"/>
      <c r="O165" s="234"/>
      <c r="P165" s="234"/>
      <c r="Q165" s="234"/>
      <c r="R165" s="234"/>
      <c r="S165" s="234"/>
      <c r="T165" s="234"/>
      <c r="U165" s="234"/>
      <c r="V165" s="234"/>
      <c r="W165" s="234"/>
      <c r="X165" s="234"/>
      <c r="Y165" s="234"/>
      <c r="Z165" s="234"/>
      <c r="AA165" s="234"/>
      <c r="AB165" s="234"/>
      <c r="AC165" s="234"/>
      <c r="AD165" s="234"/>
      <c r="AE165" s="234"/>
      <c r="AF165" s="234"/>
      <c r="AG165" s="234"/>
      <c r="AH165" s="234"/>
      <c r="AI165" s="234"/>
      <c r="AJ165" s="234"/>
      <c r="AK165" s="234"/>
      <c r="AL165" s="234"/>
      <c r="AM165" s="234"/>
      <c r="AN165" s="234"/>
      <c r="AO165" s="234"/>
      <c r="AP165" s="234"/>
      <c r="AQ165" s="234"/>
      <c r="AR165" s="234"/>
      <c r="AS165" s="234"/>
      <c r="AT165" s="234"/>
      <c r="AU165" s="234"/>
      <c r="AV165" s="234"/>
      <c r="AW165" s="234"/>
      <c r="AX165" s="60"/>
    </row>
    <row r="166" spans="1:50" ht="15" customHeight="1" x14ac:dyDescent="0.25">
      <c r="A166" s="30"/>
      <c r="B166" s="234"/>
      <c r="C166" s="234"/>
      <c r="D166" s="234"/>
      <c r="E166" s="234"/>
      <c r="F166" s="234"/>
      <c r="G166" s="234"/>
      <c r="H166" s="234"/>
      <c r="I166" s="234"/>
      <c r="J166" s="234"/>
      <c r="K166" s="234"/>
      <c r="L166" s="234"/>
      <c r="M166" s="234"/>
      <c r="N166" s="234"/>
      <c r="O166" s="234"/>
      <c r="P166" s="234"/>
      <c r="Q166" s="234"/>
      <c r="R166" s="234"/>
      <c r="S166" s="234"/>
      <c r="T166" s="234"/>
      <c r="U166" s="234"/>
      <c r="V166" s="234"/>
      <c r="W166" s="234"/>
      <c r="X166" s="234"/>
      <c r="Y166" s="234"/>
      <c r="Z166" s="234"/>
      <c r="AA166" s="234"/>
      <c r="AB166" s="234"/>
      <c r="AC166" s="234"/>
      <c r="AD166" s="234"/>
      <c r="AE166" s="234"/>
      <c r="AF166" s="234"/>
      <c r="AG166" s="234"/>
      <c r="AH166" s="234"/>
      <c r="AI166" s="234"/>
      <c r="AJ166" s="234"/>
      <c r="AK166" s="234"/>
      <c r="AL166" s="234"/>
      <c r="AM166" s="234"/>
      <c r="AN166" s="234"/>
      <c r="AO166" s="234"/>
      <c r="AP166" s="234"/>
      <c r="AQ166" s="234"/>
      <c r="AR166" s="234"/>
      <c r="AS166" s="234"/>
      <c r="AT166" s="234"/>
      <c r="AU166" s="234"/>
      <c r="AV166" s="234"/>
      <c r="AW166" s="234"/>
      <c r="AX166" s="60"/>
    </row>
    <row r="167" spans="1:50" ht="4.5" customHeight="1" x14ac:dyDescent="0.25">
      <c r="A167" s="30"/>
      <c r="B167" s="234"/>
      <c r="C167" s="234"/>
      <c r="D167" s="234"/>
      <c r="E167" s="234"/>
      <c r="F167" s="234"/>
      <c r="G167" s="234"/>
      <c r="H167" s="234"/>
      <c r="I167" s="234"/>
      <c r="J167" s="234"/>
      <c r="K167" s="234"/>
      <c r="L167" s="234"/>
      <c r="M167" s="234"/>
      <c r="N167" s="234"/>
      <c r="O167" s="234"/>
      <c r="P167" s="234"/>
      <c r="Q167" s="234"/>
      <c r="R167" s="234"/>
      <c r="S167" s="234"/>
      <c r="T167" s="234"/>
      <c r="U167" s="234"/>
      <c r="V167" s="234"/>
      <c r="W167" s="234"/>
      <c r="X167" s="234"/>
      <c r="Y167" s="234"/>
      <c r="Z167" s="234"/>
      <c r="AA167" s="234"/>
      <c r="AB167" s="234"/>
      <c r="AC167" s="234"/>
      <c r="AD167" s="234"/>
      <c r="AE167" s="234"/>
      <c r="AF167" s="234"/>
      <c r="AG167" s="234"/>
      <c r="AH167" s="234"/>
      <c r="AI167" s="234"/>
      <c r="AJ167" s="234"/>
      <c r="AK167" s="234"/>
      <c r="AL167" s="234"/>
      <c r="AM167" s="234"/>
      <c r="AN167" s="234"/>
      <c r="AO167" s="234"/>
      <c r="AP167" s="234"/>
      <c r="AQ167" s="234"/>
      <c r="AR167" s="234"/>
      <c r="AS167" s="234"/>
      <c r="AT167" s="234"/>
      <c r="AU167" s="234"/>
      <c r="AV167" s="234"/>
      <c r="AW167" s="234"/>
      <c r="AX167" s="60"/>
    </row>
    <row r="168" spans="1:50" ht="9" customHeight="1" x14ac:dyDescent="0.25">
      <c r="A168" s="30"/>
      <c r="B168" s="37"/>
      <c r="C168" s="38"/>
      <c r="D168" s="38"/>
      <c r="E168" s="38"/>
      <c r="F168" s="38"/>
      <c r="G168" s="38"/>
      <c r="H168" s="38"/>
      <c r="I168" s="38"/>
      <c r="J168" s="38"/>
      <c r="K168" s="38"/>
      <c r="L168" s="38"/>
      <c r="M168" s="38"/>
      <c r="N168" s="38"/>
      <c r="O168" s="38"/>
      <c r="P168" s="38"/>
      <c r="Q168" s="38"/>
      <c r="R168" s="38"/>
      <c r="S168" s="38"/>
      <c r="T168" s="38"/>
      <c r="U168" s="38"/>
      <c r="V168" s="38"/>
      <c r="W168" s="39"/>
      <c r="X168" s="60"/>
      <c r="Y168" s="60"/>
      <c r="Z168" s="61"/>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3"/>
      <c r="AX168" s="60"/>
    </row>
    <row r="169" spans="1:50" ht="15.75" x14ac:dyDescent="0.25">
      <c r="A169" s="30"/>
      <c r="B169" s="40"/>
      <c r="C169" s="75"/>
      <c r="D169" s="75"/>
      <c r="E169" s="41" t="s">
        <v>553</v>
      </c>
      <c r="F169" s="43"/>
      <c r="G169" s="75"/>
      <c r="H169" s="75"/>
      <c r="I169" s="75"/>
      <c r="J169" s="41" t="s">
        <v>26</v>
      </c>
      <c r="K169" s="42"/>
      <c r="L169" s="42"/>
      <c r="M169" s="42"/>
      <c r="N169" s="42"/>
      <c r="O169" s="42"/>
      <c r="P169" s="43"/>
      <c r="Q169" s="277"/>
      <c r="R169" s="277"/>
      <c r="S169" s="277"/>
      <c r="T169" s="277"/>
      <c r="U169" s="43"/>
      <c r="V169" s="43"/>
      <c r="W169" s="44"/>
      <c r="X169" s="60"/>
      <c r="Y169" s="60"/>
      <c r="Z169" s="64"/>
      <c r="AA169" s="65"/>
      <c r="AB169" s="127"/>
      <c r="AC169" s="279" t="s">
        <v>710</v>
      </c>
      <c r="AD169" s="280"/>
      <c r="AE169" s="280"/>
      <c r="AF169" s="280"/>
      <c r="AG169" s="280"/>
      <c r="AH169" s="280"/>
      <c r="AI169" s="280"/>
      <c r="AJ169" s="280"/>
      <c r="AK169" s="280"/>
      <c r="AL169" s="280"/>
      <c r="AM169" s="280"/>
      <c r="AN169" s="280"/>
      <c r="AO169" s="280"/>
      <c r="AP169" s="280"/>
      <c r="AQ169" s="280"/>
      <c r="AR169" s="280"/>
      <c r="AS169" s="280"/>
      <c r="AT169" s="280"/>
      <c r="AU169" s="336">
        <v>100</v>
      </c>
      <c r="AV169" s="336"/>
      <c r="AW169" s="66"/>
      <c r="AX169" s="60"/>
    </row>
    <row r="170" spans="1:50" ht="9" customHeight="1" x14ac:dyDescent="0.25">
      <c r="A170" s="30"/>
      <c r="B170" s="40"/>
      <c r="C170" s="43"/>
      <c r="D170" s="43"/>
      <c r="E170" s="43"/>
      <c r="F170" s="43"/>
      <c r="G170" s="43"/>
      <c r="H170" s="43"/>
      <c r="I170" s="43"/>
      <c r="J170" s="43"/>
      <c r="K170" s="43"/>
      <c r="L170" s="43"/>
      <c r="M170" s="43"/>
      <c r="N170" s="43"/>
      <c r="O170" s="43"/>
      <c r="P170" s="43"/>
      <c r="Q170" s="43"/>
      <c r="R170" s="43"/>
      <c r="S170" s="43"/>
      <c r="T170" s="43"/>
      <c r="U170" s="43"/>
      <c r="V170" s="43"/>
      <c r="W170" s="44"/>
      <c r="X170" s="60"/>
      <c r="Y170" s="60"/>
      <c r="Z170" s="64"/>
      <c r="AA170" s="65"/>
      <c r="AB170" s="65"/>
      <c r="AC170" s="65"/>
      <c r="AD170" s="65"/>
      <c r="AE170" s="65"/>
      <c r="AF170" s="65"/>
      <c r="AG170" s="65"/>
      <c r="AH170" s="65"/>
      <c r="AI170" s="65"/>
      <c r="AJ170" s="65"/>
      <c r="AK170" s="65"/>
      <c r="AL170" s="65"/>
      <c r="AM170" s="65"/>
      <c r="AN170" s="65"/>
      <c r="AO170" s="65"/>
      <c r="AP170" s="65"/>
      <c r="AQ170" s="65"/>
      <c r="AR170" s="13"/>
      <c r="AS170" s="13"/>
      <c r="AT170" s="65"/>
      <c r="AU170" s="65"/>
      <c r="AV170" s="65"/>
      <c r="AW170" s="66"/>
      <c r="AX170" s="60"/>
    </row>
    <row r="171" spans="1:50" ht="15.75" x14ac:dyDescent="0.25">
      <c r="A171" s="30"/>
      <c r="B171" s="40"/>
      <c r="C171" s="43"/>
      <c r="D171" s="43"/>
      <c r="E171" s="43"/>
      <c r="F171" s="43"/>
      <c r="G171" s="75"/>
      <c r="H171" s="75"/>
      <c r="I171" s="75"/>
      <c r="J171" s="45" t="s">
        <v>1278</v>
      </c>
      <c r="K171" s="46"/>
      <c r="L171" s="46"/>
      <c r="M171" s="46"/>
      <c r="N171" s="46"/>
      <c r="O171" s="46"/>
      <c r="P171" s="47" t="s">
        <v>555</v>
      </c>
      <c r="Q171" s="277"/>
      <c r="R171" s="277"/>
      <c r="S171" s="277"/>
      <c r="T171" s="277"/>
      <c r="U171" s="43"/>
      <c r="V171" s="43"/>
      <c r="W171" s="44"/>
      <c r="X171" s="60"/>
      <c r="Y171" s="60"/>
      <c r="Z171" s="64"/>
      <c r="AA171" s="65"/>
      <c r="AB171" s="65" t="s">
        <v>10</v>
      </c>
      <c r="AC171" s="65"/>
      <c r="AD171" s="65"/>
      <c r="AE171" s="338"/>
      <c r="AF171" s="338"/>
      <c r="AG171" s="338"/>
      <c r="AH171" s="338"/>
      <c r="AI171" s="338"/>
      <c r="AJ171" s="338"/>
      <c r="AK171" s="338"/>
      <c r="AL171" s="338"/>
      <c r="AM171" s="338"/>
      <c r="AN171" s="338"/>
      <c r="AO171" s="338"/>
      <c r="AP171" s="71" t="s">
        <v>1280</v>
      </c>
      <c r="AQ171" s="71"/>
      <c r="AR171" s="65"/>
      <c r="AS171" s="337"/>
      <c r="AT171" s="337"/>
      <c r="AU171" s="337"/>
      <c r="AV171" s="337"/>
      <c r="AW171" s="66"/>
      <c r="AX171" s="60"/>
    </row>
    <row r="172" spans="1:50" ht="9" customHeight="1" x14ac:dyDescent="0.25">
      <c r="A172" s="60"/>
      <c r="B172" s="40"/>
      <c r="C172" s="43"/>
      <c r="D172" s="43"/>
      <c r="E172" s="43"/>
      <c r="F172" s="43"/>
      <c r="G172" s="43"/>
      <c r="H172" s="43"/>
      <c r="I172" s="43"/>
      <c r="J172" s="43"/>
      <c r="K172" s="43"/>
      <c r="L172" s="43"/>
      <c r="M172" s="43"/>
      <c r="N172" s="43"/>
      <c r="O172" s="43"/>
      <c r="P172" s="43"/>
      <c r="Q172" s="43"/>
      <c r="R172" s="43"/>
      <c r="S172" s="43"/>
      <c r="T172" s="43"/>
      <c r="U172" s="43"/>
      <c r="V172" s="43"/>
      <c r="W172" s="44"/>
      <c r="X172" s="60"/>
      <c r="Y172" s="60"/>
      <c r="Z172" s="64"/>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6"/>
      <c r="AX172" s="60"/>
    </row>
    <row r="173" spans="1:50" ht="15.75" customHeight="1" x14ac:dyDescent="0.25">
      <c r="A173" s="60"/>
      <c r="B173" s="40"/>
      <c r="C173" s="43"/>
      <c r="D173" s="43"/>
      <c r="E173" s="43"/>
      <c r="F173" s="43"/>
      <c r="G173" s="75"/>
      <c r="H173" s="75"/>
      <c r="I173" s="75"/>
      <c r="J173" s="77" t="s">
        <v>638</v>
      </c>
      <c r="K173" s="42"/>
      <c r="L173" s="42"/>
      <c r="M173" s="42"/>
      <c r="N173" s="42"/>
      <c r="O173" s="42"/>
      <c r="P173" s="48" t="s">
        <v>556</v>
      </c>
      <c r="Q173" s="277"/>
      <c r="R173" s="277"/>
      <c r="S173" s="277"/>
      <c r="T173" s="277"/>
      <c r="U173" s="43"/>
      <c r="V173" s="43"/>
      <c r="W173" s="44"/>
      <c r="X173" s="60"/>
      <c r="Y173" s="60"/>
      <c r="Z173" s="64"/>
      <c r="AA173" s="65"/>
      <c r="AB173" s="278" t="s">
        <v>1279</v>
      </c>
      <c r="AC173" s="278"/>
      <c r="AD173" s="278"/>
      <c r="AE173" s="278"/>
      <c r="AF173" s="278"/>
      <c r="AG173" s="278"/>
      <c r="AH173" s="278"/>
      <c r="AI173" s="278"/>
      <c r="AJ173" s="278"/>
      <c r="AK173" s="278"/>
      <c r="AL173" s="278"/>
      <c r="AM173" s="278"/>
      <c r="AN173" s="278"/>
      <c r="AO173" s="278"/>
      <c r="AP173" s="278"/>
      <c r="AQ173" s="278"/>
      <c r="AR173" s="278"/>
      <c r="AS173" s="278"/>
      <c r="AT173" s="278"/>
      <c r="AU173" s="278"/>
      <c r="AV173" s="278"/>
      <c r="AW173" s="66"/>
      <c r="AX173" s="60"/>
    </row>
    <row r="174" spans="1:50" ht="9" customHeight="1" x14ac:dyDescent="0.25">
      <c r="A174" s="60"/>
      <c r="B174" s="40"/>
      <c r="C174" s="43"/>
      <c r="D174" s="43"/>
      <c r="E174" s="43"/>
      <c r="F174" s="43"/>
      <c r="G174" s="43"/>
      <c r="H174" s="43"/>
      <c r="I174" s="43"/>
      <c r="J174" s="43"/>
      <c r="K174" s="43"/>
      <c r="L174" s="43"/>
      <c r="M174" s="43"/>
      <c r="N174" s="43"/>
      <c r="O174" s="43"/>
      <c r="P174" s="43"/>
      <c r="Q174" s="43"/>
      <c r="R174" s="43"/>
      <c r="S174" s="43"/>
      <c r="T174" s="43"/>
      <c r="U174" s="43"/>
      <c r="V174" s="43"/>
      <c r="W174" s="44"/>
      <c r="X174" s="60"/>
      <c r="Y174" s="60"/>
      <c r="Z174" s="64"/>
      <c r="AA174" s="65"/>
      <c r="AB174" s="278"/>
      <c r="AC174" s="278"/>
      <c r="AD174" s="278"/>
      <c r="AE174" s="278"/>
      <c r="AF174" s="278"/>
      <c r="AG174" s="278"/>
      <c r="AH174" s="278"/>
      <c r="AI174" s="278"/>
      <c r="AJ174" s="278"/>
      <c r="AK174" s="278"/>
      <c r="AL174" s="278"/>
      <c r="AM174" s="278"/>
      <c r="AN174" s="278"/>
      <c r="AO174" s="278"/>
      <c r="AP174" s="278"/>
      <c r="AQ174" s="278"/>
      <c r="AR174" s="278"/>
      <c r="AS174" s="278"/>
      <c r="AT174" s="278"/>
      <c r="AU174" s="278"/>
      <c r="AV174" s="278"/>
      <c r="AW174" s="66"/>
      <c r="AX174" s="60"/>
    </row>
    <row r="175" spans="1:50" ht="15.75" x14ac:dyDescent="0.25">
      <c r="A175" s="30"/>
      <c r="B175" s="40"/>
      <c r="C175" s="43"/>
      <c r="D175" s="43"/>
      <c r="E175" s="43"/>
      <c r="F175" s="43"/>
      <c r="G175" s="75"/>
      <c r="H175" s="75"/>
      <c r="I175" s="75"/>
      <c r="J175" s="342" t="s">
        <v>639</v>
      </c>
      <c r="K175" s="342"/>
      <c r="L175" s="342"/>
      <c r="M175" s="342"/>
      <c r="N175" s="342"/>
      <c r="O175" s="342"/>
      <c r="P175" s="72" t="str">
        <f>P171</f>
        <v>+</v>
      </c>
      <c r="Q175" s="343" t="str">
        <f>IF(AB169&lt;&gt;"",AU169,"")</f>
        <v/>
      </c>
      <c r="R175" s="343"/>
      <c r="S175" s="343"/>
      <c r="T175" s="343"/>
      <c r="U175" s="43"/>
      <c r="V175" s="43"/>
      <c r="W175" s="44"/>
      <c r="X175" s="60"/>
      <c r="Y175" s="60"/>
      <c r="Z175" s="64"/>
      <c r="AA175" s="65"/>
      <c r="AB175" s="278"/>
      <c r="AC175" s="278"/>
      <c r="AD175" s="278"/>
      <c r="AE175" s="278"/>
      <c r="AF175" s="278"/>
      <c r="AG175" s="278"/>
      <c r="AH175" s="278"/>
      <c r="AI175" s="278"/>
      <c r="AJ175" s="278"/>
      <c r="AK175" s="278"/>
      <c r="AL175" s="278"/>
      <c r="AM175" s="278"/>
      <c r="AN175" s="278"/>
      <c r="AO175" s="278"/>
      <c r="AP175" s="278"/>
      <c r="AQ175" s="278"/>
      <c r="AR175" s="278"/>
      <c r="AS175" s="278"/>
      <c r="AT175" s="278"/>
      <c r="AU175" s="278"/>
      <c r="AV175" s="278"/>
      <c r="AW175" s="74"/>
      <c r="AX175" s="60"/>
    </row>
    <row r="176" spans="1:50" ht="8.25" customHeight="1" x14ac:dyDescent="0.25">
      <c r="A176" s="60"/>
      <c r="B176" s="40"/>
      <c r="C176" s="43"/>
      <c r="D176" s="43"/>
      <c r="E176" s="43"/>
      <c r="F176" s="43"/>
      <c r="G176" s="43"/>
      <c r="H176" s="43"/>
      <c r="I176" s="43"/>
      <c r="J176" s="43"/>
      <c r="K176" s="43"/>
      <c r="L176" s="43"/>
      <c r="M176" s="43"/>
      <c r="N176" s="43"/>
      <c r="O176" s="43"/>
      <c r="P176" s="43"/>
      <c r="Q176" s="43"/>
      <c r="R176" s="43"/>
      <c r="S176" s="43"/>
      <c r="T176" s="43"/>
      <c r="U176" s="43"/>
      <c r="V176" s="43"/>
      <c r="W176" s="44"/>
      <c r="X176" s="60"/>
      <c r="Y176" s="60"/>
      <c r="Z176" s="64"/>
      <c r="AA176" s="65"/>
      <c r="AB176" s="334"/>
      <c r="AC176" s="334"/>
      <c r="AD176" s="334"/>
      <c r="AE176" s="334"/>
      <c r="AF176" s="334"/>
      <c r="AG176" s="332"/>
      <c r="AH176" s="332"/>
      <c r="AI176" s="332"/>
      <c r="AJ176" s="332"/>
      <c r="AK176" s="332"/>
      <c r="AL176" s="332"/>
      <c r="AM176" s="332"/>
      <c r="AN176" s="332"/>
      <c r="AO176" s="332"/>
      <c r="AP176" s="333" t="s">
        <v>637</v>
      </c>
      <c r="AQ176" s="333"/>
      <c r="AR176" s="333"/>
      <c r="AS176" s="333"/>
      <c r="AT176" s="333"/>
      <c r="AU176" s="333"/>
      <c r="AV176" s="333"/>
      <c r="AW176" s="74"/>
      <c r="AX176" s="60"/>
    </row>
    <row r="177" spans="1:50" x14ac:dyDescent="0.25">
      <c r="A177" s="60"/>
      <c r="B177" s="40"/>
      <c r="C177" s="43"/>
      <c r="D177" s="43"/>
      <c r="E177" s="43"/>
      <c r="F177" s="43"/>
      <c r="G177" s="75"/>
      <c r="H177" s="75"/>
      <c r="I177" s="75"/>
      <c r="J177" s="341" t="s">
        <v>557</v>
      </c>
      <c r="K177" s="341"/>
      <c r="L177" s="341"/>
      <c r="M177" s="341"/>
      <c r="N177" s="341"/>
      <c r="O177" s="341"/>
      <c r="P177" s="335"/>
      <c r="Q177" s="335"/>
      <c r="R177" s="335"/>
      <c r="S177" s="335"/>
      <c r="T177" s="335"/>
      <c r="U177" s="43"/>
      <c r="V177" s="43"/>
      <c r="W177" s="44"/>
      <c r="X177" s="60"/>
      <c r="Y177" s="60"/>
      <c r="Z177" s="64"/>
      <c r="AA177" s="65"/>
      <c r="AB177" s="334"/>
      <c r="AC177" s="334"/>
      <c r="AD177" s="334"/>
      <c r="AE177" s="334"/>
      <c r="AF177" s="334"/>
      <c r="AG177" s="332"/>
      <c r="AH177" s="332"/>
      <c r="AI177" s="332"/>
      <c r="AJ177" s="332"/>
      <c r="AK177" s="332"/>
      <c r="AL177" s="332"/>
      <c r="AM177" s="332"/>
      <c r="AN177" s="332"/>
      <c r="AO177" s="332"/>
      <c r="AP177" s="333"/>
      <c r="AQ177" s="333"/>
      <c r="AR177" s="333"/>
      <c r="AS177" s="333"/>
      <c r="AT177" s="333"/>
      <c r="AU177" s="333"/>
      <c r="AV177" s="333"/>
      <c r="AW177" s="66"/>
      <c r="AX177" s="60"/>
    </row>
    <row r="178" spans="1:50" x14ac:dyDescent="0.25">
      <c r="A178" s="60"/>
      <c r="B178" s="40"/>
      <c r="C178" s="43"/>
      <c r="D178" s="43"/>
      <c r="E178" s="43"/>
      <c r="F178" s="43"/>
      <c r="G178" s="75"/>
      <c r="H178" s="75"/>
      <c r="I178" s="75"/>
      <c r="J178" s="341"/>
      <c r="K178" s="341"/>
      <c r="L178" s="341"/>
      <c r="M178" s="341"/>
      <c r="N178" s="341"/>
      <c r="O178" s="341"/>
      <c r="P178" s="335"/>
      <c r="Q178" s="335"/>
      <c r="R178" s="335"/>
      <c r="S178" s="335"/>
      <c r="T178" s="335"/>
      <c r="U178" s="43"/>
      <c r="V178" s="43"/>
      <c r="W178" s="44"/>
      <c r="X178" s="60"/>
      <c r="Y178" s="60"/>
      <c r="Z178" s="64"/>
      <c r="AA178" s="65"/>
      <c r="AB178" s="65"/>
      <c r="AC178" s="65"/>
      <c r="AD178" s="65"/>
      <c r="AE178" s="65"/>
      <c r="AF178" s="65"/>
      <c r="AG178" s="65"/>
      <c r="AH178" s="65"/>
      <c r="AI178" s="65"/>
      <c r="AJ178" s="65"/>
      <c r="AK178" s="66"/>
      <c r="AL178" s="65"/>
      <c r="AM178" s="65"/>
      <c r="AN178" s="52"/>
      <c r="AO178" s="52"/>
      <c r="AP178" s="52"/>
      <c r="AQ178" s="52"/>
      <c r="AR178" s="52"/>
      <c r="AS178" s="52"/>
      <c r="AT178" s="52"/>
      <c r="AU178" s="52"/>
      <c r="AV178" s="65"/>
      <c r="AW178" s="66"/>
      <c r="AX178" s="60"/>
    </row>
    <row r="179" spans="1:50" ht="9" customHeight="1" x14ac:dyDescent="0.25">
      <c r="A179" s="60"/>
      <c r="B179" s="40"/>
      <c r="C179" s="43"/>
      <c r="D179" s="43"/>
      <c r="E179" s="43"/>
      <c r="F179" s="43"/>
      <c r="G179" s="75"/>
      <c r="H179" s="75"/>
      <c r="I179" s="75"/>
      <c r="J179" s="75"/>
      <c r="K179" s="75"/>
      <c r="L179" s="75"/>
      <c r="M179" s="75"/>
      <c r="N179" s="75"/>
      <c r="O179" s="75"/>
      <c r="P179" s="75"/>
      <c r="Q179" s="75"/>
      <c r="R179" s="43"/>
      <c r="S179" s="43"/>
      <c r="T179" s="43"/>
      <c r="U179" s="43"/>
      <c r="V179" s="43"/>
      <c r="W179" s="44"/>
      <c r="X179" s="60"/>
      <c r="Y179" s="60"/>
      <c r="Z179" s="64"/>
      <c r="AA179" s="65"/>
      <c r="AB179" s="65"/>
      <c r="AC179" s="65"/>
      <c r="AD179" s="65"/>
      <c r="AE179" s="65"/>
      <c r="AF179" s="65"/>
      <c r="AG179" s="65"/>
      <c r="AH179" s="65"/>
      <c r="AI179" s="65"/>
      <c r="AJ179" s="65"/>
      <c r="AK179" s="66"/>
      <c r="AL179" s="65"/>
      <c r="AM179" s="65"/>
      <c r="AN179" s="65"/>
      <c r="AO179" s="65"/>
      <c r="AP179" s="65"/>
      <c r="AQ179" s="65"/>
      <c r="AR179" s="65"/>
      <c r="AS179" s="65"/>
      <c r="AT179" s="65"/>
      <c r="AU179" s="65"/>
      <c r="AV179" s="65"/>
      <c r="AW179" s="66"/>
      <c r="AX179" s="60"/>
    </row>
    <row r="180" spans="1:50" x14ac:dyDescent="0.25">
      <c r="A180" s="60"/>
      <c r="B180" s="40"/>
      <c r="C180" s="43" t="s">
        <v>640</v>
      </c>
      <c r="D180" s="43"/>
      <c r="E180" s="43"/>
      <c r="F180" s="43"/>
      <c r="G180" s="75"/>
      <c r="H180" s="233"/>
      <c r="I180" s="233"/>
      <c r="J180" s="233"/>
      <c r="K180" s="233"/>
      <c r="L180" s="233"/>
      <c r="M180" s="233"/>
      <c r="N180" s="233"/>
      <c r="O180" s="75"/>
      <c r="P180" s="75"/>
      <c r="Q180" s="76" t="s">
        <v>641</v>
      </c>
      <c r="R180" s="339"/>
      <c r="S180" s="340"/>
      <c r="T180" s="340"/>
      <c r="U180" s="340"/>
      <c r="V180" s="340"/>
      <c r="W180" s="44"/>
      <c r="X180" s="60"/>
      <c r="Y180" s="60"/>
      <c r="Z180" s="64"/>
      <c r="AA180" s="65"/>
      <c r="AB180" s="65"/>
      <c r="AC180" s="65"/>
      <c r="AD180" s="65"/>
      <c r="AE180" s="65"/>
      <c r="AF180" s="65"/>
      <c r="AG180" s="65"/>
      <c r="AH180" s="65"/>
      <c r="AI180" s="65"/>
      <c r="AJ180" s="65"/>
      <c r="AK180" s="66"/>
      <c r="AL180" s="65"/>
      <c r="AM180" s="65"/>
      <c r="AN180" s="65"/>
      <c r="AO180" s="65"/>
      <c r="AP180" s="65"/>
      <c r="AQ180" s="65"/>
      <c r="AR180" s="65"/>
      <c r="AS180" s="65"/>
      <c r="AT180" s="65"/>
      <c r="AU180" s="65"/>
      <c r="AV180" s="65"/>
      <c r="AW180" s="66"/>
      <c r="AX180" s="60"/>
    </row>
    <row r="181" spans="1:50" ht="4.5" customHeight="1" x14ac:dyDescent="0.25">
      <c r="A181" s="60"/>
      <c r="B181" s="40"/>
      <c r="C181" s="43"/>
      <c r="D181" s="43"/>
      <c r="E181" s="43"/>
      <c r="F181" s="43"/>
      <c r="G181" s="73"/>
      <c r="H181" s="73"/>
      <c r="I181" s="73"/>
      <c r="J181" s="73"/>
      <c r="K181" s="73"/>
      <c r="L181" s="73"/>
      <c r="M181" s="73"/>
      <c r="N181" s="73"/>
      <c r="O181" s="75"/>
      <c r="P181" s="75"/>
      <c r="Q181" s="76"/>
      <c r="R181" s="76"/>
      <c r="S181" s="76"/>
      <c r="T181" s="76"/>
      <c r="U181" s="76"/>
      <c r="V181" s="76"/>
      <c r="W181" s="78"/>
      <c r="X181" s="60"/>
      <c r="Y181" s="60"/>
      <c r="Z181" s="64"/>
      <c r="AA181" s="65"/>
      <c r="AB181" s="65"/>
      <c r="AC181" s="65"/>
      <c r="AD181" s="65"/>
      <c r="AE181" s="65"/>
      <c r="AF181" s="65"/>
      <c r="AG181" s="65"/>
      <c r="AH181" s="65"/>
      <c r="AI181" s="65"/>
      <c r="AJ181" s="65"/>
      <c r="AK181" s="66"/>
      <c r="AL181" s="65"/>
      <c r="AM181" s="65"/>
      <c r="AN181" s="65"/>
      <c r="AO181" s="65"/>
      <c r="AP181" s="65"/>
      <c r="AQ181" s="65"/>
      <c r="AR181" s="65"/>
      <c r="AS181" s="65"/>
      <c r="AT181" s="65"/>
      <c r="AU181" s="65"/>
      <c r="AV181" s="65"/>
      <c r="AW181" s="66"/>
      <c r="AX181" s="60"/>
    </row>
    <row r="182" spans="1:50" x14ac:dyDescent="0.25">
      <c r="A182" s="60"/>
      <c r="B182" s="40"/>
      <c r="C182" s="43" t="s">
        <v>587</v>
      </c>
      <c r="D182" s="43"/>
      <c r="E182" s="43"/>
      <c r="F182" s="43"/>
      <c r="G182" s="233"/>
      <c r="H182" s="233"/>
      <c r="I182" s="233"/>
      <c r="J182" s="233"/>
      <c r="K182" s="233"/>
      <c r="L182" s="233"/>
      <c r="M182" s="233"/>
      <c r="N182" s="233"/>
      <c r="O182" s="233"/>
      <c r="P182" s="233"/>
      <c r="Q182" s="233"/>
      <c r="R182" s="233"/>
      <c r="S182" s="233"/>
      <c r="T182" s="233"/>
      <c r="U182" s="233"/>
      <c r="V182" s="233"/>
      <c r="W182" s="44"/>
      <c r="X182" s="60"/>
      <c r="Y182" s="60"/>
      <c r="Z182" s="64"/>
      <c r="AA182" s="65"/>
      <c r="AB182" s="65"/>
      <c r="AC182" s="65"/>
      <c r="AD182" s="65"/>
      <c r="AE182" s="65"/>
      <c r="AF182" s="65"/>
      <c r="AG182" s="65"/>
      <c r="AH182" s="65"/>
      <c r="AI182" s="65"/>
      <c r="AJ182" s="65"/>
      <c r="AK182" s="66"/>
      <c r="AL182" s="65"/>
      <c r="AM182" s="65"/>
      <c r="AN182" s="65"/>
      <c r="AO182" s="65"/>
      <c r="AP182" s="65"/>
      <c r="AQ182" s="65"/>
      <c r="AR182" s="65"/>
      <c r="AS182" s="65"/>
      <c r="AT182" s="65"/>
      <c r="AU182" s="65"/>
      <c r="AV182" s="65"/>
      <c r="AW182" s="66"/>
      <c r="AX182" s="60"/>
    </row>
    <row r="183" spans="1:50" ht="9" customHeight="1" x14ac:dyDescent="0.25">
      <c r="A183" s="60"/>
      <c r="B183" s="50"/>
      <c r="C183" s="51"/>
      <c r="D183" s="51"/>
      <c r="E183" s="51"/>
      <c r="F183" s="51"/>
      <c r="G183" s="51"/>
      <c r="H183" s="51"/>
      <c r="I183" s="51"/>
      <c r="J183" s="51"/>
      <c r="K183" s="51"/>
      <c r="L183" s="51"/>
      <c r="M183" s="51"/>
      <c r="N183" s="51"/>
      <c r="O183" s="51"/>
      <c r="P183" s="51"/>
      <c r="Q183" s="51"/>
      <c r="R183" s="51"/>
      <c r="S183" s="51"/>
      <c r="T183" s="51"/>
      <c r="U183" s="51"/>
      <c r="V183" s="51"/>
      <c r="W183" s="49"/>
      <c r="X183" s="60"/>
      <c r="Y183" s="60"/>
      <c r="Z183" s="67"/>
      <c r="AA183" s="68"/>
      <c r="AB183" s="68"/>
      <c r="AC183" s="68"/>
      <c r="AD183" s="68"/>
      <c r="AE183" s="68"/>
      <c r="AF183" s="68"/>
      <c r="AG183" s="68"/>
      <c r="AH183" s="68"/>
      <c r="AI183" s="68"/>
      <c r="AJ183" s="68"/>
      <c r="AK183" s="69"/>
      <c r="AL183" s="68"/>
      <c r="AM183" s="68"/>
      <c r="AN183" s="68"/>
      <c r="AO183" s="68"/>
      <c r="AP183" s="68"/>
      <c r="AQ183" s="68"/>
      <c r="AR183" s="68"/>
      <c r="AS183" s="68"/>
      <c r="AT183" s="68"/>
      <c r="AU183" s="68"/>
      <c r="AV183" s="68"/>
      <c r="AW183" s="69"/>
      <c r="AX183" s="60"/>
    </row>
    <row r="184" spans="1:50" x14ac:dyDescent="0.25">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row>
    <row r="185" spans="1:50" x14ac:dyDescent="0.25">
      <c r="A185" s="60"/>
      <c r="B185" s="60"/>
      <c r="C185" s="60"/>
      <c r="D185" s="60"/>
      <c r="E185" s="60"/>
      <c r="F185" s="60"/>
      <c r="G185" s="60"/>
      <c r="H185" s="60"/>
      <c r="I185" s="60"/>
      <c r="J185" s="60"/>
      <c r="K185" s="60"/>
      <c r="L185" s="60"/>
      <c r="M185" s="60"/>
      <c r="N185" s="60"/>
      <c r="O185" s="60"/>
      <c r="P185" s="60"/>
      <c r="Q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row>
    <row r="186" spans="1:50" x14ac:dyDescent="0.25">
      <c r="A186" s="60"/>
      <c r="B186" s="60"/>
      <c r="C186" s="60"/>
      <c r="D186" s="60"/>
      <c r="E186" s="60"/>
      <c r="F186" s="60"/>
      <c r="G186" s="60"/>
      <c r="H186" s="60"/>
      <c r="I186" s="60"/>
      <c r="J186" s="60"/>
      <c r="K186" s="60"/>
      <c r="L186" s="60"/>
      <c r="M186" s="60"/>
      <c r="N186" s="60"/>
      <c r="O186" s="60"/>
      <c r="P186" s="60"/>
      <c r="Q186" s="60"/>
      <c r="R186" s="25" t="s">
        <v>1281</v>
      </c>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c r="AX186" s="60"/>
    </row>
    <row r="187" spans="1:50" ht="15.75" thickBot="1" x14ac:dyDescent="0.3">
      <c r="A187" s="60"/>
      <c r="B187" s="60"/>
      <c r="C187" s="60"/>
      <c r="D187" s="60"/>
      <c r="E187" s="60"/>
      <c r="F187" s="60"/>
      <c r="G187" s="60"/>
      <c r="H187" s="60"/>
      <c r="I187" s="60"/>
      <c r="J187" s="60"/>
      <c r="K187" s="60"/>
      <c r="L187" s="60"/>
      <c r="M187" s="60"/>
      <c r="N187" s="60"/>
      <c r="O187" s="60"/>
      <c r="P187" s="60"/>
      <c r="Q187" s="60"/>
      <c r="R187" s="25"/>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c r="AR187" s="60"/>
      <c r="AS187" s="60"/>
      <c r="AT187" s="60"/>
      <c r="AU187" s="60"/>
      <c r="AV187" s="60"/>
      <c r="AW187" s="60"/>
      <c r="AX187" s="60"/>
    </row>
    <row r="188" spans="1:50" ht="20.100000000000001" customHeight="1" x14ac:dyDescent="0.25">
      <c r="A188" s="53"/>
      <c r="B188" s="29"/>
      <c r="C188" s="29"/>
      <c r="D188" s="29"/>
      <c r="E188" s="29"/>
      <c r="F188" s="29"/>
      <c r="G188" s="29"/>
      <c r="H188" s="29"/>
      <c r="I188" s="29"/>
      <c r="J188" s="29"/>
      <c r="K188" s="29"/>
      <c r="L188" s="29"/>
      <c r="M188" s="29"/>
      <c r="N188" s="29"/>
      <c r="O188" s="29"/>
      <c r="P188" s="53"/>
      <c r="Q188" s="4"/>
      <c r="R188" s="198" t="s">
        <v>1259</v>
      </c>
      <c r="S188" s="199"/>
      <c r="T188" s="199"/>
      <c r="U188" s="199"/>
      <c r="V188" s="199"/>
      <c r="W188" s="199"/>
      <c r="X188" s="199"/>
      <c r="Y188" s="199"/>
      <c r="Z188" s="199"/>
      <c r="AA188" s="199"/>
      <c r="AB188" s="199"/>
      <c r="AC188" s="199"/>
      <c r="AD188" s="199"/>
      <c r="AE188" s="199"/>
      <c r="AF188" s="199"/>
      <c r="AG188" s="199"/>
      <c r="AH188" s="199"/>
      <c r="AI188" s="199"/>
      <c r="AJ188" s="199"/>
      <c r="AK188" s="199"/>
      <c r="AL188" s="199"/>
      <c r="AM188" s="199"/>
      <c r="AN188" s="199"/>
      <c r="AO188" s="199"/>
      <c r="AP188" s="199"/>
      <c r="AQ188" s="199"/>
      <c r="AR188" s="199"/>
      <c r="AS188" s="199"/>
      <c r="AT188" s="199"/>
      <c r="AU188" s="199"/>
      <c r="AV188" s="300" t="s">
        <v>58</v>
      </c>
      <c r="AW188" s="301"/>
      <c r="AX188" s="4"/>
    </row>
    <row r="189" spans="1:50" ht="6.95" customHeight="1" x14ac:dyDescent="0.25">
      <c r="A189" s="4"/>
      <c r="B189" s="4"/>
      <c r="C189" s="4"/>
      <c r="D189" s="4"/>
      <c r="E189" s="4"/>
      <c r="F189" s="4"/>
      <c r="G189" s="4"/>
      <c r="H189" s="4"/>
      <c r="I189" s="4"/>
      <c r="J189" s="4"/>
      <c r="K189" s="4"/>
      <c r="L189" s="4"/>
      <c r="M189" s="4"/>
      <c r="N189" s="4"/>
      <c r="O189" s="4"/>
      <c r="P189" s="4"/>
      <c r="Q189" s="4"/>
      <c r="R189" s="178"/>
      <c r="S189" s="158"/>
      <c r="T189" s="158"/>
      <c r="U189" s="159"/>
      <c r="V189" s="159"/>
      <c r="W189" s="159"/>
      <c r="X189" s="159"/>
      <c r="Y189" s="159"/>
      <c r="Z189" s="159"/>
      <c r="AA189" s="159"/>
      <c r="AB189" s="159"/>
      <c r="AC189" s="159"/>
      <c r="AD189" s="159"/>
      <c r="AE189" s="159"/>
      <c r="AF189" s="159"/>
      <c r="AG189" s="159"/>
      <c r="AH189" s="157"/>
      <c r="AI189" s="158"/>
      <c r="AJ189" s="158"/>
      <c r="AK189" s="159"/>
      <c r="AL189" s="159"/>
      <c r="AM189" s="159"/>
      <c r="AN189" s="159"/>
      <c r="AO189" s="159"/>
      <c r="AP189" s="159"/>
      <c r="AQ189" s="159"/>
      <c r="AR189" s="159"/>
      <c r="AS189" s="159"/>
      <c r="AT189" s="159"/>
      <c r="AU189" s="159"/>
      <c r="AV189" s="302"/>
      <c r="AW189" s="303"/>
      <c r="AX189" s="4"/>
    </row>
    <row r="190" spans="1:50" ht="15" customHeight="1" x14ac:dyDescent="0.25">
      <c r="A190" s="4"/>
      <c r="B190" s="4"/>
      <c r="C190" s="4"/>
      <c r="D190" s="4"/>
      <c r="E190" s="4"/>
      <c r="F190" s="4"/>
      <c r="G190" s="4"/>
      <c r="H190" s="4"/>
      <c r="I190" s="4"/>
      <c r="J190" s="4"/>
      <c r="K190" s="4"/>
      <c r="L190" s="4"/>
      <c r="M190" s="4"/>
      <c r="N190" s="4"/>
      <c r="O190" s="4"/>
      <c r="P190" s="4"/>
      <c r="Q190" s="4"/>
      <c r="R190" s="179" t="s">
        <v>32</v>
      </c>
      <c r="S190" s="156"/>
      <c r="T190" s="156"/>
      <c r="U190" s="154"/>
      <c r="V190" s="206"/>
      <c r="W190" s="206"/>
      <c r="X190" s="206"/>
      <c r="Y190" s="206"/>
      <c r="Z190" s="206"/>
      <c r="AA190" s="206"/>
      <c r="AB190" s="206"/>
      <c r="AC190" s="154"/>
      <c r="AD190" s="160" t="s">
        <v>34</v>
      </c>
      <c r="AE190" s="154"/>
      <c r="AF190" s="154"/>
      <c r="AG190" s="154"/>
      <c r="AH190" s="207"/>
      <c r="AI190" s="207"/>
      <c r="AJ190" s="207"/>
      <c r="AK190" s="207"/>
      <c r="AL190" s="207"/>
      <c r="AM190" s="207"/>
      <c r="AN190" s="207"/>
      <c r="AO190" s="207"/>
      <c r="AP190" s="207"/>
      <c r="AQ190" s="207"/>
      <c r="AR190" s="207"/>
      <c r="AS190" s="207"/>
      <c r="AT190" s="207"/>
      <c r="AU190" s="207"/>
      <c r="AV190" s="302"/>
      <c r="AW190" s="303"/>
      <c r="AX190" s="4"/>
    </row>
    <row r="191" spans="1:50" ht="6.95" customHeight="1" x14ac:dyDescent="0.25">
      <c r="A191" s="4"/>
      <c r="B191" s="4"/>
      <c r="C191" s="4"/>
      <c r="D191" s="4"/>
      <c r="E191" s="4"/>
      <c r="F191" s="4"/>
      <c r="G191" s="4"/>
      <c r="H191" s="4"/>
      <c r="I191" s="4"/>
      <c r="J191" s="4"/>
      <c r="K191" s="4"/>
      <c r="L191" s="4"/>
      <c r="M191" s="4"/>
      <c r="N191" s="4"/>
      <c r="O191" s="4"/>
      <c r="P191" s="4"/>
      <c r="Q191" s="4"/>
      <c r="R191" s="178"/>
      <c r="S191" s="158"/>
      <c r="T191" s="158"/>
      <c r="U191" s="159"/>
      <c r="V191" s="159"/>
      <c r="W191" s="159"/>
      <c r="X191" s="159"/>
      <c r="Y191" s="159"/>
      <c r="Z191" s="159"/>
      <c r="AA191" s="159"/>
      <c r="AB191" s="159"/>
      <c r="AC191" s="159"/>
      <c r="AD191" s="159"/>
      <c r="AE191" s="159"/>
      <c r="AF191" s="159"/>
      <c r="AG191" s="159"/>
      <c r="AH191" s="157"/>
      <c r="AI191" s="158"/>
      <c r="AJ191" s="158"/>
      <c r="AK191" s="159"/>
      <c r="AL191" s="159"/>
      <c r="AM191" s="159"/>
      <c r="AN191" s="159"/>
      <c r="AO191" s="159"/>
      <c r="AP191" s="159"/>
      <c r="AQ191" s="159"/>
      <c r="AR191" s="159"/>
      <c r="AS191" s="159"/>
      <c r="AT191" s="159"/>
      <c r="AU191" s="182"/>
      <c r="AV191" s="302"/>
      <c r="AW191" s="303"/>
      <c r="AX191" s="4"/>
    </row>
    <row r="192" spans="1:50" ht="15" customHeight="1" x14ac:dyDescent="0.25">
      <c r="A192" s="4"/>
      <c r="B192" s="4"/>
      <c r="C192" s="4"/>
      <c r="D192" s="4"/>
      <c r="E192" s="4"/>
      <c r="F192" s="4"/>
      <c r="G192" s="4"/>
      <c r="H192" s="4"/>
      <c r="I192" s="4"/>
      <c r="J192" s="4"/>
      <c r="K192" s="4"/>
      <c r="L192" s="4"/>
      <c r="M192" s="4"/>
      <c r="N192" s="4"/>
      <c r="O192" s="4"/>
      <c r="P192" s="4"/>
      <c r="Q192" s="4"/>
      <c r="R192" s="228" t="s">
        <v>1275</v>
      </c>
      <c r="S192" s="229"/>
      <c r="T192" s="229"/>
      <c r="U192" s="229"/>
      <c r="V192" s="229"/>
      <c r="W192" s="229"/>
      <c r="X192" s="229"/>
      <c r="Y192" s="229"/>
      <c r="Z192" s="229"/>
      <c r="AA192" s="229"/>
      <c r="AB192" s="229"/>
      <c r="AC192" s="229"/>
      <c r="AD192" s="229"/>
      <c r="AE192" s="229"/>
      <c r="AF192" s="229"/>
      <c r="AG192" s="229"/>
      <c r="AH192" s="229"/>
      <c r="AI192" s="229"/>
      <c r="AJ192" s="229"/>
      <c r="AK192" s="229"/>
      <c r="AL192" s="229"/>
      <c r="AM192" s="229"/>
      <c r="AN192" s="229"/>
      <c r="AO192" s="229"/>
      <c r="AP192" s="229"/>
      <c r="AQ192" s="229"/>
      <c r="AR192" s="229"/>
      <c r="AS192" s="229"/>
      <c r="AT192" s="229"/>
      <c r="AU192" s="229"/>
      <c r="AV192" s="302"/>
      <c r="AW192" s="303"/>
      <c r="AX192" s="4"/>
    </row>
    <row r="193" spans="1:50" ht="15" customHeight="1" x14ac:dyDescent="0.25">
      <c r="A193" s="4"/>
      <c r="B193" s="4"/>
      <c r="C193" s="4"/>
      <c r="D193" s="4"/>
      <c r="E193" s="4"/>
      <c r="F193" s="4"/>
      <c r="G193" s="4"/>
      <c r="H193" s="4"/>
      <c r="I193" s="4"/>
      <c r="J193" s="4"/>
      <c r="K193" s="4"/>
      <c r="L193" s="4"/>
      <c r="M193" s="4"/>
      <c r="N193" s="4"/>
      <c r="O193" s="4"/>
      <c r="P193" s="4"/>
      <c r="Q193" s="4"/>
      <c r="R193" s="230"/>
      <c r="S193" s="231"/>
      <c r="T193" s="231"/>
      <c r="U193" s="231"/>
      <c r="V193" s="231"/>
      <c r="W193" s="231"/>
      <c r="X193" s="231"/>
      <c r="Y193" s="231"/>
      <c r="Z193" s="231"/>
      <c r="AA193" s="231"/>
      <c r="AB193" s="231"/>
      <c r="AC193" s="231"/>
      <c r="AD193" s="231"/>
      <c r="AE193" s="231"/>
      <c r="AF193" s="231"/>
      <c r="AG193" s="231"/>
      <c r="AH193" s="231"/>
      <c r="AI193" s="231"/>
      <c r="AJ193" s="231"/>
      <c r="AK193" s="231"/>
      <c r="AL193" s="231"/>
      <c r="AM193" s="231"/>
      <c r="AN193" s="231"/>
      <c r="AO193" s="231"/>
      <c r="AP193" s="231"/>
      <c r="AQ193" s="231"/>
      <c r="AR193" s="231"/>
      <c r="AS193" s="231"/>
      <c r="AT193" s="231"/>
      <c r="AU193" s="231"/>
      <c r="AV193" s="302"/>
      <c r="AW193" s="303"/>
      <c r="AX193" s="4"/>
    </row>
    <row r="194" spans="1:50" ht="6.95" customHeight="1" x14ac:dyDescent="0.25">
      <c r="A194" s="4"/>
      <c r="B194" s="4"/>
      <c r="C194" s="4"/>
      <c r="D194" s="4"/>
      <c r="E194" s="4"/>
      <c r="F194" s="4"/>
      <c r="G194" s="4"/>
      <c r="H194" s="4"/>
      <c r="I194" s="4"/>
      <c r="J194" s="4"/>
      <c r="K194" s="4"/>
      <c r="L194" s="4"/>
      <c r="M194" s="4"/>
      <c r="N194" s="4"/>
      <c r="O194" s="4"/>
      <c r="P194" s="4"/>
      <c r="Q194" s="4"/>
      <c r="R194" s="178"/>
      <c r="S194" s="158"/>
      <c r="T194" s="158"/>
      <c r="U194" s="159"/>
      <c r="V194" s="159"/>
      <c r="W194" s="159"/>
      <c r="X194" s="159"/>
      <c r="Y194" s="159"/>
      <c r="Z194" s="159"/>
      <c r="AA194" s="159"/>
      <c r="AB194" s="159"/>
      <c r="AC194" s="159"/>
      <c r="AD194" s="159"/>
      <c r="AE194" s="159"/>
      <c r="AF194" s="159"/>
      <c r="AG194" s="159"/>
      <c r="AH194" s="157"/>
      <c r="AI194" s="158"/>
      <c r="AJ194" s="158"/>
      <c r="AK194" s="159"/>
      <c r="AL194" s="159"/>
      <c r="AM194" s="159"/>
      <c r="AN194" s="159"/>
      <c r="AO194" s="159"/>
      <c r="AP194" s="159"/>
      <c r="AQ194" s="159"/>
      <c r="AR194" s="159"/>
      <c r="AS194" s="159"/>
      <c r="AT194" s="159"/>
      <c r="AU194" s="159"/>
      <c r="AV194" s="302"/>
      <c r="AW194" s="303"/>
      <c r="AX194" s="4"/>
    </row>
    <row r="195" spans="1:50" x14ac:dyDescent="0.25">
      <c r="A195" s="4"/>
      <c r="B195" s="4"/>
      <c r="C195" s="4"/>
      <c r="D195" s="4"/>
      <c r="E195" s="4"/>
      <c r="F195" s="4"/>
      <c r="G195" s="4"/>
      <c r="H195" s="4"/>
      <c r="I195" s="4"/>
      <c r="J195" s="4"/>
      <c r="K195" s="4"/>
      <c r="L195" s="4"/>
      <c r="M195" s="4"/>
      <c r="N195" s="4"/>
      <c r="O195" s="4"/>
      <c r="P195" s="4"/>
      <c r="Q195" s="53"/>
      <c r="R195" s="217" t="s">
        <v>1260</v>
      </c>
      <c r="S195" s="218"/>
      <c r="T195" s="219"/>
      <c r="U195" s="219"/>
      <c r="V195" s="219"/>
      <c r="W195" s="219"/>
      <c r="X195" s="219"/>
      <c r="Y195" s="219"/>
      <c r="Z195" s="219"/>
      <c r="AA195" s="173"/>
      <c r="AB195" s="154"/>
      <c r="AC195" s="220" t="s">
        <v>0</v>
      </c>
      <c r="AD195" s="221"/>
      <c r="AE195" s="221"/>
      <c r="AF195" s="222"/>
      <c r="AG195" s="222"/>
      <c r="AH195" s="222"/>
      <c r="AI195" s="222"/>
      <c r="AJ195" s="222"/>
      <c r="AK195" s="222"/>
      <c r="AL195" s="222"/>
      <c r="AM195" s="222"/>
      <c r="AN195" s="222"/>
      <c r="AO195" s="222"/>
      <c r="AP195" s="222"/>
      <c r="AQ195" s="222"/>
      <c r="AR195" s="222"/>
      <c r="AS195" s="222"/>
      <c r="AT195" s="222"/>
      <c r="AU195" s="222"/>
      <c r="AV195" s="302"/>
      <c r="AW195" s="303"/>
      <c r="AX195" s="4"/>
    </row>
    <row r="196" spans="1:50" ht="6.95" customHeight="1" x14ac:dyDescent="0.25">
      <c r="A196" s="4"/>
      <c r="B196" s="4"/>
      <c r="C196" s="4"/>
      <c r="D196" s="4"/>
      <c r="E196" s="4"/>
      <c r="F196" s="4"/>
      <c r="G196" s="4"/>
      <c r="H196" s="4"/>
      <c r="I196" s="4"/>
      <c r="J196" s="4"/>
      <c r="K196" s="4"/>
      <c r="L196" s="4"/>
      <c r="M196" s="4"/>
      <c r="N196" s="4"/>
      <c r="O196" s="4"/>
      <c r="P196" s="4"/>
      <c r="Q196" s="53"/>
      <c r="R196" s="180"/>
      <c r="S196" s="156"/>
      <c r="T196" s="156"/>
      <c r="U196" s="154"/>
      <c r="V196" s="154"/>
      <c r="W196" s="154"/>
      <c r="X196" s="154"/>
      <c r="Y196" s="154"/>
      <c r="Z196" s="154"/>
      <c r="AA196" s="154"/>
      <c r="AB196" s="154"/>
      <c r="AC196" s="154"/>
      <c r="AD196" s="154"/>
      <c r="AE196" s="154"/>
      <c r="AF196" s="154"/>
      <c r="AG196" s="154"/>
      <c r="AH196" s="155"/>
      <c r="AI196" s="156"/>
      <c r="AJ196" s="156"/>
      <c r="AK196" s="154"/>
      <c r="AL196" s="154"/>
      <c r="AM196" s="154"/>
      <c r="AN196" s="154"/>
      <c r="AO196" s="154"/>
      <c r="AP196" s="154"/>
      <c r="AQ196" s="154"/>
      <c r="AR196" s="154"/>
      <c r="AS196" s="154"/>
      <c r="AT196" s="154"/>
      <c r="AU196" s="154"/>
      <c r="AV196" s="302"/>
      <c r="AW196" s="303"/>
      <c r="AX196" s="4"/>
    </row>
    <row r="197" spans="1:50" ht="15" customHeight="1" x14ac:dyDescent="0.25">
      <c r="A197" s="4"/>
      <c r="B197" s="4"/>
      <c r="C197" s="4"/>
      <c r="D197" s="4"/>
      <c r="E197" s="4"/>
      <c r="F197" s="4"/>
      <c r="G197" s="4"/>
      <c r="H197" s="4"/>
      <c r="I197" s="4"/>
      <c r="J197" s="4"/>
      <c r="K197" s="4"/>
      <c r="L197" s="4"/>
      <c r="M197" s="4"/>
      <c r="N197" s="4"/>
      <c r="O197" s="4"/>
      <c r="P197" s="4"/>
      <c r="Q197" s="53"/>
      <c r="R197" s="223" t="s">
        <v>11</v>
      </c>
      <c r="S197" s="224"/>
      <c r="T197" s="219"/>
      <c r="U197" s="219"/>
      <c r="V197" s="219"/>
      <c r="W197" s="219"/>
      <c r="X197" s="219"/>
      <c r="Y197" s="219"/>
      <c r="Z197" s="219"/>
      <c r="AA197" s="173"/>
      <c r="AB197" s="154"/>
      <c r="AC197" s="225"/>
      <c r="AD197" s="221"/>
      <c r="AE197" s="221"/>
      <c r="AF197" s="222"/>
      <c r="AG197" s="222"/>
      <c r="AH197" s="222"/>
      <c r="AI197" s="222"/>
      <c r="AJ197" s="222"/>
      <c r="AK197" s="222"/>
      <c r="AL197" s="222"/>
      <c r="AM197" s="222"/>
      <c r="AN197" s="222"/>
      <c r="AO197" s="222"/>
      <c r="AP197" s="222"/>
      <c r="AQ197" s="222"/>
      <c r="AR197" s="222"/>
      <c r="AS197" s="222"/>
      <c r="AT197" s="222"/>
      <c r="AU197" s="222"/>
      <c r="AV197" s="302"/>
      <c r="AW197" s="303"/>
      <c r="AX197" s="4"/>
    </row>
    <row r="198" spans="1:50" ht="6.95" customHeight="1" x14ac:dyDescent="0.25">
      <c r="A198" s="4"/>
      <c r="B198" s="285" t="s">
        <v>559</v>
      </c>
      <c r="C198" s="286"/>
      <c r="D198" s="286"/>
      <c r="E198" s="286"/>
      <c r="F198" s="286"/>
      <c r="G198" s="286"/>
      <c r="H198" s="286"/>
      <c r="I198" s="286"/>
      <c r="J198" s="286"/>
      <c r="K198" s="286"/>
      <c r="L198" s="286"/>
      <c r="M198" s="286"/>
      <c r="N198" s="286"/>
      <c r="O198" s="287"/>
      <c r="P198" s="4"/>
      <c r="Q198" s="53"/>
      <c r="R198" s="180"/>
      <c r="S198" s="156"/>
      <c r="T198" s="156"/>
      <c r="U198" s="154"/>
      <c r="V198" s="154"/>
      <c r="W198" s="154"/>
      <c r="X198" s="154"/>
      <c r="Y198" s="154"/>
      <c r="Z198" s="154"/>
      <c r="AA198" s="154"/>
      <c r="AB198" s="154"/>
      <c r="AC198" s="154"/>
      <c r="AD198" s="154"/>
      <c r="AE198" s="154"/>
      <c r="AF198" s="154"/>
      <c r="AG198" s="154"/>
      <c r="AH198" s="155"/>
      <c r="AI198" s="156"/>
      <c r="AJ198" s="156"/>
      <c r="AK198" s="154"/>
      <c r="AL198" s="154"/>
      <c r="AM198" s="154"/>
      <c r="AN198" s="154"/>
      <c r="AO198" s="154"/>
      <c r="AP198" s="154"/>
      <c r="AQ198" s="154"/>
      <c r="AR198" s="154"/>
      <c r="AS198" s="154"/>
      <c r="AT198" s="154"/>
      <c r="AU198" s="183"/>
      <c r="AV198" s="302"/>
      <c r="AW198" s="303"/>
      <c r="AX198" s="4"/>
    </row>
    <row r="199" spans="1:50" x14ac:dyDescent="0.25">
      <c r="A199" s="4"/>
      <c r="B199" s="288"/>
      <c r="C199" s="197"/>
      <c r="D199" s="197"/>
      <c r="E199" s="197"/>
      <c r="F199" s="197"/>
      <c r="G199" s="197"/>
      <c r="H199" s="197"/>
      <c r="I199" s="197"/>
      <c r="J199" s="197"/>
      <c r="K199" s="197"/>
      <c r="L199" s="197"/>
      <c r="M199" s="197"/>
      <c r="N199" s="197"/>
      <c r="O199" s="289"/>
      <c r="P199" s="4"/>
      <c r="Q199" s="53"/>
      <c r="R199" s="184" t="s">
        <v>1262</v>
      </c>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c r="AS199" s="185"/>
      <c r="AT199" s="185"/>
      <c r="AU199" s="185"/>
      <c r="AV199" s="302"/>
      <c r="AW199" s="303"/>
      <c r="AX199" s="4"/>
    </row>
    <row r="200" spans="1:50" ht="6.95" customHeight="1" x14ac:dyDescent="0.25">
      <c r="A200" s="4"/>
      <c r="B200" s="288"/>
      <c r="C200" s="197"/>
      <c r="D200" s="197"/>
      <c r="E200" s="197"/>
      <c r="F200" s="197"/>
      <c r="G200" s="197"/>
      <c r="H200" s="197"/>
      <c r="I200" s="197"/>
      <c r="J200" s="197"/>
      <c r="K200" s="197"/>
      <c r="L200" s="197"/>
      <c r="M200" s="197"/>
      <c r="N200" s="197"/>
      <c r="O200" s="289"/>
      <c r="P200" s="4"/>
      <c r="Q200" s="53"/>
      <c r="R200" s="184"/>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c r="AS200" s="185"/>
      <c r="AT200" s="185"/>
      <c r="AU200" s="185"/>
      <c r="AV200" s="302"/>
      <c r="AW200" s="303"/>
      <c r="AX200" s="4"/>
    </row>
    <row r="201" spans="1:50" ht="15" customHeight="1" thickBot="1" x14ac:dyDescent="0.3">
      <c r="A201" s="4"/>
      <c r="B201" s="288"/>
      <c r="C201" s="197"/>
      <c r="D201" s="197"/>
      <c r="E201" s="197"/>
      <c r="F201" s="197"/>
      <c r="G201" s="197"/>
      <c r="H201" s="197"/>
      <c r="I201" s="197"/>
      <c r="J201" s="197"/>
      <c r="K201" s="197"/>
      <c r="L201" s="197"/>
      <c r="M201" s="197"/>
      <c r="N201" s="197"/>
      <c r="O201" s="289"/>
      <c r="P201" s="4"/>
      <c r="Q201" s="53"/>
      <c r="R201" s="186"/>
      <c r="S201" s="187"/>
      <c r="T201" s="187"/>
      <c r="U201" s="187"/>
      <c r="V201" s="187"/>
      <c r="W201" s="187"/>
      <c r="X201" s="187"/>
      <c r="Y201" s="187"/>
      <c r="Z201" s="187"/>
      <c r="AA201" s="187"/>
      <c r="AB201" s="187"/>
      <c r="AC201" s="187"/>
      <c r="AD201" s="187"/>
      <c r="AE201" s="187"/>
      <c r="AF201" s="187"/>
      <c r="AG201" s="187"/>
      <c r="AH201" s="187"/>
      <c r="AI201" s="187"/>
      <c r="AJ201" s="187"/>
      <c r="AK201" s="187"/>
      <c r="AL201" s="187"/>
      <c r="AM201" s="187"/>
      <c r="AN201" s="187"/>
      <c r="AO201" s="187"/>
      <c r="AP201" s="187"/>
      <c r="AQ201" s="187"/>
      <c r="AR201" s="187"/>
      <c r="AS201" s="187"/>
      <c r="AT201" s="187"/>
      <c r="AU201" s="187"/>
      <c r="AV201" s="304"/>
      <c r="AW201" s="305"/>
      <c r="AX201" s="4"/>
    </row>
    <row r="202" spans="1:50" ht="8.25" customHeight="1" thickBot="1" x14ac:dyDescent="0.3">
      <c r="A202" s="4"/>
      <c r="B202" s="288"/>
      <c r="C202" s="197"/>
      <c r="D202" s="197"/>
      <c r="E202" s="197"/>
      <c r="F202" s="197"/>
      <c r="G202" s="197"/>
      <c r="H202" s="197"/>
      <c r="I202" s="197"/>
      <c r="J202" s="197"/>
      <c r="K202" s="197"/>
      <c r="L202" s="197"/>
      <c r="M202" s="197"/>
      <c r="N202" s="197"/>
      <c r="O202" s="289"/>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169"/>
      <c r="AW202" s="170"/>
      <c r="AX202" s="4"/>
    </row>
    <row r="203" spans="1:50" ht="20.100000000000001" customHeight="1" x14ac:dyDescent="0.25">
      <c r="A203" s="4"/>
      <c r="B203" s="288"/>
      <c r="C203" s="197"/>
      <c r="D203" s="197"/>
      <c r="E203" s="197"/>
      <c r="F203" s="197"/>
      <c r="G203" s="197"/>
      <c r="H203" s="197"/>
      <c r="I203" s="197"/>
      <c r="J203" s="197"/>
      <c r="K203" s="197"/>
      <c r="L203" s="197"/>
      <c r="M203" s="197"/>
      <c r="N203" s="197"/>
      <c r="O203" s="289"/>
      <c r="P203" s="4"/>
      <c r="Q203" s="4"/>
      <c r="R203" s="198" t="s">
        <v>1259</v>
      </c>
      <c r="S203" s="199"/>
      <c r="T203" s="199"/>
      <c r="U203" s="199"/>
      <c r="V203" s="199"/>
      <c r="W203" s="199"/>
      <c r="X203" s="199"/>
      <c r="Y203" s="199"/>
      <c r="Z203" s="199"/>
      <c r="AA203" s="199"/>
      <c r="AB203" s="199"/>
      <c r="AC203" s="199"/>
      <c r="AD203" s="199"/>
      <c r="AE203" s="199"/>
      <c r="AF203" s="199"/>
      <c r="AG203" s="199"/>
      <c r="AH203" s="199"/>
      <c r="AI203" s="199"/>
      <c r="AJ203" s="199"/>
      <c r="AK203" s="199"/>
      <c r="AL203" s="199"/>
      <c r="AM203" s="199"/>
      <c r="AN203" s="199"/>
      <c r="AO203" s="199"/>
      <c r="AP203" s="199"/>
      <c r="AQ203" s="199"/>
      <c r="AR203" s="199"/>
      <c r="AS203" s="199"/>
      <c r="AT203" s="199"/>
      <c r="AU203" s="199"/>
      <c r="AV203" s="300" t="s">
        <v>1273</v>
      </c>
      <c r="AW203" s="301"/>
      <c r="AX203" s="4"/>
    </row>
    <row r="204" spans="1:50" ht="6.95" customHeight="1" x14ac:dyDescent="0.25">
      <c r="A204" s="4"/>
      <c r="B204" s="288"/>
      <c r="C204" s="197"/>
      <c r="D204" s="197"/>
      <c r="E204" s="197"/>
      <c r="F204" s="197"/>
      <c r="G204" s="197"/>
      <c r="H204" s="197"/>
      <c r="I204" s="197"/>
      <c r="J204" s="197"/>
      <c r="K204" s="197"/>
      <c r="L204" s="197"/>
      <c r="M204" s="197"/>
      <c r="N204" s="197"/>
      <c r="O204" s="289"/>
      <c r="P204" s="4"/>
      <c r="Q204" s="4"/>
      <c r="R204" s="178"/>
      <c r="S204" s="158"/>
      <c r="T204" s="158"/>
      <c r="U204" s="159"/>
      <c r="V204" s="159"/>
      <c r="W204" s="159"/>
      <c r="X204" s="159"/>
      <c r="Y204" s="159"/>
      <c r="Z204" s="159"/>
      <c r="AA204" s="159"/>
      <c r="AB204" s="159"/>
      <c r="AC204" s="159"/>
      <c r="AD204" s="159"/>
      <c r="AE204" s="159"/>
      <c r="AF204" s="159"/>
      <c r="AG204" s="159"/>
      <c r="AH204" s="157"/>
      <c r="AI204" s="158"/>
      <c r="AJ204" s="158"/>
      <c r="AK204" s="159"/>
      <c r="AL204" s="159"/>
      <c r="AM204" s="159"/>
      <c r="AN204" s="159"/>
      <c r="AO204" s="159"/>
      <c r="AP204" s="159"/>
      <c r="AQ204" s="159"/>
      <c r="AR204" s="159"/>
      <c r="AS204" s="159"/>
      <c r="AT204" s="159"/>
      <c r="AU204" s="159"/>
      <c r="AV204" s="302"/>
      <c r="AW204" s="303"/>
      <c r="AX204" s="4"/>
    </row>
    <row r="205" spans="1:50" ht="15" customHeight="1" x14ac:dyDescent="0.25">
      <c r="A205" s="4"/>
      <c r="B205" s="288"/>
      <c r="C205" s="197"/>
      <c r="D205" s="197"/>
      <c r="E205" s="197"/>
      <c r="F205" s="197"/>
      <c r="G205" s="197"/>
      <c r="H205" s="197"/>
      <c r="I205" s="197"/>
      <c r="J205" s="197"/>
      <c r="K205" s="197"/>
      <c r="L205" s="197"/>
      <c r="M205" s="197"/>
      <c r="N205" s="197"/>
      <c r="O205" s="289"/>
      <c r="P205" s="4"/>
      <c r="Q205" s="4"/>
      <c r="R205" s="179" t="s">
        <v>32</v>
      </c>
      <c r="S205" s="156"/>
      <c r="T205" s="156"/>
      <c r="U205" s="154"/>
      <c r="V205" s="206"/>
      <c r="W205" s="206"/>
      <c r="X205" s="206"/>
      <c r="Y205" s="206"/>
      <c r="Z205" s="206"/>
      <c r="AA205" s="206"/>
      <c r="AB205" s="206"/>
      <c r="AC205" s="154"/>
      <c r="AD205" s="160" t="s">
        <v>34</v>
      </c>
      <c r="AE205" s="154"/>
      <c r="AF205" s="154"/>
      <c r="AG205" s="154"/>
      <c r="AH205" s="207"/>
      <c r="AI205" s="207"/>
      <c r="AJ205" s="207"/>
      <c r="AK205" s="207"/>
      <c r="AL205" s="207"/>
      <c r="AM205" s="207"/>
      <c r="AN205" s="207"/>
      <c r="AO205" s="207"/>
      <c r="AP205" s="207"/>
      <c r="AQ205" s="207"/>
      <c r="AR205" s="207"/>
      <c r="AS205" s="207"/>
      <c r="AT205" s="207"/>
      <c r="AU205" s="207"/>
      <c r="AV205" s="302"/>
      <c r="AW205" s="303"/>
      <c r="AX205" s="4"/>
    </row>
    <row r="206" spans="1:50" ht="6.95" customHeight="1" x14ac:dyDescent="0.25">
      <c r="A206" s="4"/>
      <c r="B206" s="288"/>
      <c r="C206" s="197"/>
      <c r="D206" s="197"/>
      <c r="E206" s="197"/>
      <c r="F206" s="197"/>
      <c r="G206" s="197"/>
      <c r="H206" s="197"/>
      <c r="I206" s="197"/>
      <c r="J206" s="197"/>
      <c r="K206" s="197"/>
      <c r="L206" s="197"/>
      <c r="M206" s="197"/>
      <c r="N206" s="197"/>
      <c r="O206" s="289"/>
      <c r="P206" s="4"/>
      <c r="Q206" s="4"/>
      <c r="R206" s="178"/>
      <c r="S206" s="158"/>
      <c r="T206" s="158"/>
      <c r="U206" s="159"/>
      <c r="V206" s="159"/>
      <c r="W206" s="159"/>
      <c r="X206" s="159"/>
      <c r="Y206" s="159"/>
      <c r="Z206" s="159"/>
      <c r="AA206" s="159"/>
      <c r="AB206" s="159"/>
      <c r="AC206" s="159"/>
      <c r="AD206" s="159"/>
      <c r="AE206" s="159"/>
      <c r="AF206" s="159"/>
      <c r="AG206" s="159"/>
      <c r="AH206" s="157"/>
      <c r="AI206" s="158"/>
      <c r="AJ206" s="158"/>
      <c r="AK206" s="159"/>
      <c r="AL206" s="159"/>
      <c r="AM206" s="159"/>
      <c r="AN206" s="159"/>
      <c r="AO206" s="159"/>
      <c r="AP206" s="159"/>
      <c r="AQ206" s="159"/>
      <c r="AR206" s="159"/>
      <c r="AS206" s="159"/>
      <c r="AT206" s="159"/>
      <c r="AU206" s="159"/>
      <c r="AV206" s="302"/>
      <c r="AW206" s="303"/>
      <c r="AX206" s="4"/>
    </row>
    <row r="207" spans="1:50" x14ac:dyDescent="0.25">
      <c r="A207" s="4"/>
      <c r="B207" s="288"/>
      <c r="C207" s="197"/>
      <c r="D207" s="197"/>
      <c r="E207" s="197"/>
      <c r="F207" s="197"/>
      <c r="G207" s="197"/>
      <c r="H207" s="197"/>
      <c r="I207" s="197"/>
      <c r="J207" s="197"/>
      <c r="K207" s="197"/>
      <c r="L207" s="197"/>
      <c r="M207" s="197"/>
      <c r="N207" s="197"/>
      <c r="O207" s="289"/>
      <c r="P207" s="4"/>
      <c r="Q207" s="4"/>
      <c r="R207" s="228" t="s">
        <v>1275</v>
      </c>
      <c r="S207" s="229"/>
      <c r="T207" s="229"/>
      <c r="U207" s="229"/>
      <c r="V207" s="229"/>
      <c r="W207" s="229"/>
      <c r="X207" s="229"/>
      <c r="Y207" s="229"/>
      <c r="Z207" s="229"/>
      <c r="AA207" s="229"/>
      <c r="AB207" s="229"/>
      <c r="AC207" s="229"/>
      <c r="AD207" s="229"/>
      <c r="AE207" s="229"/>
      <c r="AF207" s="229"/>
      <c r="AG207" s="229"/>
      <c r="AH207" s="229"/>
      <c r="AI207" s="229"/>
      <c r="AJ207" s="229"/>
      <c r="AK207" s="229"/>
      <c r="AL207" s="229"/>
      <c r="AM207" s="229"/>
      <c r="AN207" s="229"/>
      <c r="AO207" s="229"/>
      <c r="AP207" s="229"/>
      <c r="AQ207" s="229"/>
      <c r="AR207" s="229"/>
      <c r="AS207" s="229"/>
      <c r="AT207" s="229"/>
      <c r="AU207" s="229"/>
      <c r="AV207" s="302"/>
      <c r="AW207" s="303"/>
      <c r="AX207" s="4"/>
    </row>
    <row r="208" spans="1:50" x14ac:dyDescent="0.25">
      <c r="A208" s="4"/>
      <c r="B208" s="288"/>
      <c r="C208" s="197"/>
      <c r="D208" s="197"/>
      <c r="E208" s="197"/>
      <c r="F208" s="197"/>
      <c r="G208" s="197"/>
      <c r="H208" s="197"/>
      <c r="I208" s="197"/>
      <c r="J208" s="197"/>
      <c r="K208" s="197"/>
      <c r="L208" s="197"/>
      <c r="M208" s="197"/>
      <c r="N208" s="197"/>
      <c r="O208" s="289"/>
      <c r="P208" s="4"/>
      <c r="Q208" s="4"/>
      <c r="R208" s="230"/>
      <c r="S208" s="231"/>
      <c r="T208" s="231"/>
      <c r="U208" s="231"/>
      <c r="V208" s="231"/>
      <c r="W208" s="231"/>
      <c r="X208" s="231"/>
      <c r="Y208" s="231"/>
      <c r="Z208" s="231"/>
      <c r="AA208" s="231"/>
      <c r="AB208" s="231"/>
      <c r="AC208" s="231"/>
      <c r="AD208" s="231"/>
      <c r="AE208" s="231"/>
      <c r="AF208" s="231"/>
      <c r="AG208" s="231"/>
      <c r="AH208" s="231"/>
      <c r="AI208" s="231"/>
      <c r="AJ208" s="231"/>
      <c r="AK208" s="231"/>
      <c r="AL208" s="231"/>
      <c r="AM208" s="231"/>
      <c r="AN208" s="231"/>
      <c r="AO208" s="231"/>
      <c r="AP208" s="231"/>
      <c r="AQ208" s="231"/>
      <c r="AR208" s="231"/>
      <c r="AS208" s="231"/>
      <c r="AT208" s="231"/>
      <c r="AU208" s="231"/>
      <c r="AV208" s="302"/>
      <c r="AW208" s="303"/>
      <c r="AX208" s="4"/>
    </row>
    <row r="209" spans="1:50" ht="6.95" customHeight="1" x14ac:dyDescent="0.25">
      <c r="A209" s="4"/>
      <c r="B209" s="290"/>
      <c r="C209" s="291"/>
      <c r="D209" s="291"/>
      <c r="E209" s="291"/>
      <c r="F209" s="291"/>
      <c r="G209" s="291"/>
      <c r="H209" s="291"/>
      <c r="I209" s="291"/>
      <c r="J209" s="291"/>
      <c r="K209" s="291"/>
      <c r="L209" s="291"/>
      <c r="M209" s="291"/>
      <c r="N209" s="291"/>
      <c r="O209" s="292"/>
      <c r="P209" s="4"/>
      <c r="Q209" s="4"/>
      <c r="R209" s="178"/>
      <c r="S209" s="158"/>
      <c r="T209" s="158"/>
      <c r="U209" s="159"/>
      <c r="V209" s="159"/>
      <c r="W209" s="159"/>
      <c r="X209" s="159"/>
      <c r="Y209" s="159"/>
      <c r="Z209" s="159"/>
      <c r="AA209" s="159"/>
      <c r="AB209" s="159"/>
      <c r="AC209" s="159"/>
      <c r="AD209" s="159"/>
      <c r="AE209" s="159"/>
      <c r="AF209" s="159"/>
      <c r="AG209" s="159"/>
      <c r="AH209" s="157"/>
      <c r="AI209" s="158"/>
      <c r="AJ209" s="158"/>
      <c r="AK209" s="159"/>
      <c r="AL209" s="159"/>
      <c r="AM209" s="159"/>
      <c r="AN209" s="159"/>
      <c r="AO209" s="159"/>
      <c r="AP209" s="159"/>
      <c r="AQ209" s="159"/>
      <c r="AR209" s="159"/>
      <c r="AS209" s="159"/>
      <c r="AT209" s="159"/>
      <c r="AU209" s="159"/>
      <c r="AV209" s="302"/>
      <c r="AW209" s="303"/>
      <c r="AX209" s="4"/>
    </row>
    <row r="210" spans="1:50" x14ac:dyDescent="0.25">
      <c r="A210" s="4"/>
      <c r="B210" s="4"/>
      <c r="C210" s="4"/>
      <c r="D210" s="4"/>
      <c r="E210" s="4"/>
      <c r="F210" s="4"/>
      <c r="G210" s="4"/>
      <c r="H210" s="4"/>
      <c r="I210" s="4"/>
      <c r="J210" s="4"/>
      <c r="K210" s="4"/>
      <c r="L210" s="4"/>
      <c r="M210" s="4"/>
      <c r="N210" s="4"/>
      <c r="O210" s="4"/>
      <c r="P210" s="4"/>
      <c r="Q210" s="53"/>
      <c r="R210" s="217" t="s">
        <v>1260</v>
      </c>
      <c r="S210" s="218"/>
      <c r="T210" s="219"/>
      <c r="U210" s="219"/>
      <c r="V210" s="219"/>
      <c r="W210" s="219"/>
      <c r="X210" s="219"/>
      <c r="Y210" s="219"/>
      <c r="Z210" s="219"/>
      <c r="AA210" s="173"/>
      <c r="AB210" s="154"/>
      <c r="AC210" s="220" t="s">
        <v>0</v>
      </c>
      <c r="AD210" s="221"/>
      <c r="AE210" s="221"/>
      <c r="AF210" s="222"/>
      <c r="AG210" s="222"/>
      <c r="AH210" s="222"/>
      <c r="AI210" s="222"/>
      <c r="AJ210" s="222"/>
      <c r="AK210" s="222"/>
      <c r="AL210" s="222"/>
      <c r="AM210" s="222"/>
      <c r="AN210" s="222"/>
      <c r="AO210" s="222"/>
      <c r="AP210" s="222"/>
      <c r="AQ210" s="222"/>
      <c r="AR210" s="222"/>
      <c r="AS210" s="222"/>
      <c r="AT210" s="222"/>
      <c r="AU210" s="222"/>
      <c r="AV210" s="302"/>
      <c r="AW210" s="303"/>
      <c r="AX210" s="4"/>
    </row>
    <row r="211" spans="1:50" ht="6.95" customHeight="1" x14ac:dyDescent="0.25">
      <c r="A211" s="4"/>
      <c r="B211" s="232" t="s">
        <v>1285</v>
      </c>
      <c r="C211" s="232"/>
      <c r="D211" s="232"/>
      <c r="E211" s="232"/>
      <c r="F211" s="232"/>
      <c r="G211" s="232"/>
      <c r="H211" s="232"/>
      <c r="I211" s="232"/>
      <c r="J211" s="232"/>
      <c r="K211" s="232"/>
      <c r="L211" s="232"/>
      <c r="M211" s="232"/>
      <c r="N211" s="232"/>
      <c r="O211" s="232"/>
      <c r="P211" s="4"/>
      <c r="Q211" s="53"/>
      <c r="R211" s="180"/>
      <c r="S211" s="156"/>
      <c r="T211" s="156"/>
      <c r="U211" s="154"/>
      <c r="V211" s="154"/>
      <c r="W211" s="154"/>
      <c r="X211" s="154"/>
      <c r="Y211" s="154"/>
      <c r="Z211" s="154"/>
      <c r="AA211" s="154"/>
      <c r="AB211" s="154"/>
      <c r="AC211" s="154"/>
      <c r="AD211" s="154"/>
      <c r="AE211" s="154"/>
      <c r="AF211" s="154"/>
      <c r="AG211" s="154"/>
      <c r="AH211" s="155"/>
      <c r="AI211" s="156"/>
      <c r="AJ211" s="156"/>
      <c r="AK211" s="154"/>
      <c r="AL211" s="154"/>
      <c r="AM211" s="154"/>
      <c r="AN211" s="154"/>
      <c r="AO211" s="154"/>
      <c r="AP211" s="154"/>
      <c r="AQ211" s="154"/>
      <c r="AR211" s="154"/>
      <c r="AS211" s="154"/>
      <c r="AT211" s="154"/>
      <c r="AU211" s="154"/>
      <c r="AV211" s="302"/>
      <c r="AW211" s="303"/>
      <c r="AX211" s="4"/>
    </row>
    <row r="212" spans="1:50" x14ac:dyDescent="0.25">
      <c r="A212" s="4"/>
      <c r="B212" s="232"/>
      <c r="C212" s="232"/>
      <c r="D212" s="232"/>
      <c r="E212" s="232"/>
      <c r="F212" s="232"/>
      <c r="G212" s="232"/>
      <c r="H212" s="232"/>
      <c r="I212" s="232"/>
      <c r="J212" s="232"/>
      <c r="K212" s="232"/>
      <c r="L212" s="232"/>
      <c r="M212" s="232"/>
      <c r="N212" s="232"/>
      <c r="O212" s="232"/>
      <c r="P212" s="4"/>
      <c r="Q212" s="53"/>
      <c r="R212" s="223" t="s">
        <v>11</v>
      </c>
      <c r="S212" s="224"/>
      <c r="T212" s="219"/>
      <c r="U212" s="219"/>
      <c r="V212" s="219"/>
      <c r="W212" s="219"/>
      <c r="X212" s="219"/>
      <c r="Y212" s="219"/>
      <c r="Z212" s="219"/>
      <c r="AA212" s="173"/>
      <c r="AB212" s="154"/>
      <c r="AC212" s="225"/>
      <c r="AD212" s="221"/>
      <c r="AE212" s="221"/>
      <c r="AF212" s="222"/>
      <c r="AG212" s="222"/>
      <c r="AH212" s="222"/>
      <c r="AI212" s="222"/>
      <c r="AJ212" s="222"/>
      <c r="AK212" s="222"/>
      <c r="AL212" s="222"/>
      <c r="AM212" s="222"/>
      <c r="AN212" s="222"/>
      <c r="AO212" s="222"/>
      <c r="AP212" s="222"/>
      <c r="AQ212" s="222"/>
      <c r="AR212" s="222"/>
      <c r="AS212" s="222"/>
      <c r="AT212" s="222"/>
      <c r="AU212" s="222"/>
      <c r="AV212" s="302"/>
      <c r="AW212" s="303"/>
      <c r="AX212" s="4"/>
    </row>
    <row r="213" spans="1:50" ht="6.95" customHeight="1" x14ac:dyDescent="0.25">
      <c r="A213" s="4"/>
      <c r="B213" s="232"/>
      <c r="C213" s="232"/>
      <c r="D213" s="232"/>
      <c r="E213" s="232"/>
      <c r="F213" s="232"/>
      <c r="G213" s="232"/>
      <c r="H213" s="232"/>
      <c r="I213" s="232"/>
      <c r="J213" s="232"/>
      <c r="K213" s="232"/>
      <c r="L213" s="232"/>
      <c r="M213" s="232"/>
      <c r="N213" s="232"/>
      <c r="O213" s="232"/>
      <c r="P213" s="4"/>
      <c r="Q213" s="53"/>
      <c r="R213" s="180"/>
      <c r="S213" s="156"/>
      <c r="T213" s="156"/>
      <c r="U213" s="154"/>
      <c r="V213" s="154"/>
      <c r="W213" s="154"/>
      <c r="X213" s="154"/>
      <c r="Y213" s="154"/>
      <c r="Z213" s="154"/>
      <c r="AA213" s="154"/>
      <c r="AB213" s="154"/>
      <c r="AC213" s="154"/>
      <c r="AD213" s="154"/>
      <c r="AE213" s="154"/>
      <c r="AF213" s="154"/>
      <c r="AG213" s="154"/>
      <c r="AH213" s="155"/>
      <c r="AI213" s="156"/>
      <c r="AJ213" s="156"/>
      <c r="AK213" s="154"/>
      <c r="AL213" s="154"/>
      <c r="AM213" s="154"/>
      <c r="AN213" s="154"/>
      <c r="AO213" s="154"/>
      <c r="AP213" s="154"/>
      <c r="AQ213" s="154"/>
      <c r="AR213" s="154"/>
      <c r="AS213" s="154"/>
      <c r="AT213" s="154"/>
      <c r="AU213" s="154"/>
      <c r="AV213" s="302"/>
      <c r="AW213" s="303"/>
      <c r="AX213" s="4"/>
    </row>
    <row r="214" spans="1:50" x14ac:dyDescent="0.25">
      <c r="A214" s="4"/>
      <c r="B214" s="232"/>
      <c r="C214" s="232"/>
      <c r="D214" s="232"/>
      <c r="E214" s="232"/>
      <c r="F214" s="232"/>
      <c r="G214" s="232"/>
      <c r="H214" s="232"/>
      <c r="I214" s="232"/>
      <c r="J214" s="232"/>
      <c r="K214" s="232"/>
      <c r="L214" s="232"/>
      <c r="M214" s="232"/>
      <c r="N214" s="232"/>
      <c r="O214" s="232"/>
      <c r="P214" s="4"/>
      <c r="Q214" s="53"/>
      <c r="R214" s="184" t="s">
        <v>1262</v>
      </c>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c r="AS214" s="185"/>
      <c r="AT214" s="185"/>
      <c r="AU214" s="185"/>
      <c r="AV214" s="302"/>
      <c r="AW214" s="303"/>
      <c r="AX214" s="4"/>
    </row>
    <row r="215" spans="1:50" ht="6.95" customHeight="1" x14ac:dyDescent="0.25">
      <c r="A215" s="4"/>
      <c r="B215" s="232"/>
      <c r="C215" s="232"/>
      <c r="D215" s="232"/>
      <c r="E215" s="232"/>
      <c r="F215" s="232"/>
      <c r="G215" s="232"/>
      <c r="H215" s="232"/>
      <c r="I215" s="232"/>
      <c r="J215" s="232"/>
      <c r="K215" s="232"/>
      <c r="L215" s="232"/>
      <c r="M215" s="232"/>
      <c r="N215" s="232"/>
      <c r="O215" s="232"/>
      <c r="P215" s="4"/>
      <c r="Q215" s="53"/>
      <c r="R215" s="184"/>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c r="AS215" s="185"/>
      <c r="AT215" s="185"/>
      <c r="AU215" s="185"/>
      <c r="AV215" s="302"/>
      <c r="AW215" s="303"/>
      <c r="AX215" s="4"/>
    </row>
    <row r="216" spans="1:50" ht="15.75" thickBot="1" x14ac:dyDescent="0.3">
      <c r="A216" s="4"/>
      <c r="B216" s="232"/>
      <c r="C216" s="232"/>
      <c r="D216" s="232"/>
      <c r="E216" s="232"/>
      <c r="F216" s="232"/>
      <c r="G216" s="232"/>
      <c r="H216" s="232"/>
      <c r="I216" s="232"/>
      <c r="J216" s="232"/>
      <c r="K216" s="232"/>
      <c r="L216" s="232"/>
      <c r="M216" s="232"/>
      <c r="N216" s="232"/>
      <c r="O216" s="232"/>
      <c r="P216" s="4"/>
      <c r="Q216" s="53"/>
      <c r="R216" s="186"/>
      <c r="S216" s="187"/>
      <c r="T216" s="187"/>
      <c r="U216" s="187"/>
      <c r="V216" s="187"/>
      <c r="W216" s="187"/>
      <c r="X216" s="187"/>
      <c r="Y216" s="187"/>
      <c r="Z216" s="187"/>
      <c r="AA216" s="187"/>
      <c r="AB216" s="187"/>
      <c r="AC216" s="187"/>
      <c r="AD216" s="187"/>
      <c r="AE216" s="187"/>
      <c r="AF216" s="187"/>
      <c r="AG216" s="187"/>
      <c r="AH216" s="187"/>
      <c r="AI216" s="187"/>
      <c r="AJ216" s="187"/>
      <c r="AK216" s="187"/>
      <c r="AL216" s="187"/>
      <c r="AM216" s="187"/>
      <c r="AN216" s="187"/>
      <c r="AO216" s="187"/>
      <c r="AP216" s="187"/>
      <c r="AQ216" s="187"/>
      <c r="AR216" s="187"/>
      <c r="AS216" s="187"/>
      <c r="AT216" s="187"/>
      <c r="AU216" s="187"/>
      <c r="AV216" s="304"/>
      <c r="AW216" s="305"/>
      <c r="AX216" s="4"/>
    </row>
    <row r="217" spans="1:50" ht="9" customHeight="1" thickBot="1" x14ac:dyDescent="0.3">
      <c r="A217" s="4"/>
      <c r="B217" s="232"/>
      <c r="C217" s="232"/>
      <c r="D217" s="232"/>
      <c r="E217" s="232"/>
      <c r="F217" s="232"/>
      <c r="G217" s="232"/>
      <c r="H217" s="232"/>
      <c r="I217" s="232"/>
      <c r="J217" s="232"/>
      <c r="K217" s="232"/>
      <c r="L217" s="232"/>
      <c r="M217" s="232"/>
      <c r="N217" s="232"/>
      <c r="O217" s="232"/>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169"/>
      <c r="AW217" s="169"/>
      <c r="AX217" s="4"/>
    </row>
    <row r="218" spans="1:50" ht="20.100000000000001" customHeight="1" x14ac:dyDescent="0.25">
      <c r="A218" s="4"/>
      <c r="B218" s="4"/>
      <c r="C218" s="4"/>
      <c r="D218" s="4"/>
      <c r="E218" s="4"/>
      <c r="F218" s="4"/>
      <c r="G218" s="4"/>
      <c r="H218" s="4"/>
      <c r="I218" s="4"/>
      <c r="J218" s="4"/>
      <c r="K218" s="4"/>
      <c r="L218" s="4"/>
      <c r="M218" s="4"/>
      <c r="N218" s="4"/>
      <c r="O218" s="4"/>
      <c r="P218" s="4"/>
      <c r="Q218" s="4"/>
      <c r="R218" s="198" t="s">
        <v>1259</v>
      </c>
      <c r="S218" s="199"/>
      <c r="T218" s="199"/>
      <c r="U218" s="199"/>
      <c r="V218" s="199"/>
      <c r="W218" s="199"/>
      <c r="X218" s="199"/>
      <c r="Y218" s="199"/>
      <c r="Z218" s="199"/>
      <c r="AA218" s="199"/>
      <c r="AB218" s="199"/>
      <c r="AC218" s="199"/>
      <c r="AD218" s="199"/>
      <c r="AE218" s="199"/>
      <c r="AF218" s="199"/>
      <c r="AG218" s="199"/>
      <c r="AH218" s="199"/>
      <c r="AI218" s="199"/>
      <c r="AJ218" s="199"/>
      <c r="AK218" s="199"/>
      <c r="AL218" s="199"/>
      <c r="AM218" s="199"/>
      <c r="AN218" s="199"/>
      <c r="AO218" s="199"/>
      <c r="AP218" s="199"/>
      <c r="AQ218" s="199"/>
      <c r="AR218" s="199"/>
      <c r="AS218" s="199"/>
      <c r="AT218" s="199"/>
      <c r="AU218" s="199"/>
      <c r="AV218" s="300" t="s">
        <v>1274</v>
      </c>
      <c r="AW218" s="301"/>
      <c r="AX218" s="4"/>
    </row>
    <row r="219" spans="1:50" ht="6.95" customHeight="1" x14ac:dyDescent="0.25">
      <c r="A219" s="4"/>
      <c r="B219" s="4"/>
      <c r="C219" s="4"/>
      <c r="D219" s="4"/>
      <c r="E219" s="4"/>
      <c r="F219" s="4"/>
      <c r="G219" s="4"/>
      <c r="H219" s="4"/>
      <c r="I219" s="4"/>
      <c r="J219" s="4"/>
      <c r="K219" s="4"/>
      <c r="L219" s="4"/>
      <c r="M219" s="4"/>
      <c r="N219" s="4"/>
      <c r="O219" s="4"/>
      <c r="P219" s="4"/>
      <c r="Q219" s="4"/>
      <c r="R219" s="178"/>
      <c r="S219" s="158"/>
      <c r="T219" s="158"/>
      <c r="U219" s="159"/>
      <c r="V219" s="159"/>
      <c r="W219" s="159"/>
      <c r="X219" s="159"/>
      <c r="Y219" s="159"/>
      <c r="Z219" s="159"/>
      <c r="AA219" s="159"/>
      <c r="AB219" s="159"/>
      <c r="AC219" s="159"/>
      <c r="AD219" s="159"/>
      <c r="AE219" s="159"/>
      <c r="AF219" s="159"/>
      <c r="AG219" s="159"/>
      <c r="AH219" s="157"/>
      <c r="AI219" s="158"/>
      <c r="AJ219" s="158"/>
      <c r="AK219" s="159"/>
      <c r="AL219" s="159"/>
      <c r="AM219" s="159"/>
      <c r="AN219" s="159"/>
      <c r="AO219" s="159"/>
      <c r="AP219" s="159"/>
      <c r="AQ219" s="159"/>
      <c r="AR219" s="159"/>
      <c r="AS219" s="159"/>
      <c r="AT219" s="159"/>
      <c r="AU219" s="159"/>
      <c r="AV219" s="302"/>
      <c r="AW219" s="303"/>
      <c r="AX219" s="4"/>
    </row>
    <row r="220" spans="1:50" ht="14.25" customHeight="1" x14ac:dyDescent="0.25">
      <c r="A220" s="4"/>
      <c r="B220" s="4"/>
      <c r="C220" s="4"/>
      <c r="D220" s="4"/>
      <c r="E220" s="4"/>
      <c r="F220" s="4"/>
      <c r="G220" s="4"/>
      <c r="H220" s="4"/>
      <c r="I220" s="4"/>
      <c r="J220" s="4"/>
      <c r="K220" s="4"/>
      <c r="L220" s="4"/>
      <c r="M220" s="4"/>
      <c r="N220" s="4"/>
      <c r="O220" s="4"/>
      <c r="P220" s="4"/>
      <c r="Q220" s="4"/>
      <c r="R220" s="179" t="s">
        <v>32</v>
      </c>
      <c r="S220" s="156"/>
      <c r="T220" s="156"/>
      <c r="U220" s="154"/>
      <c r="V220" s="206"/>
      <c r="W220" s="206"/>
      <c r="X220" s="206"/>
      <c r="Y220" s="206"/>
      <c r="Z220" s="206"/>
      <c r="AA220" s="206"/>
      <c r="AB220" s="206"/>
      <c r="AC220" s="154"/>
      <c r="AD220" s="160" t="s">
        <v>34</v>
      </c>
      <c r="AE220" s="154"/>
      <c r="AF220" s="154"/>
      <c r="AG220" s="154"/>
      <c r="AH220" s="207"/>
      <c r="AI220" s="207"/>
      <c r="AJ220" s="207"/>
      <c r="AK220" s="207"/>
      <c r="AL220" s="207"/>
      <c r="AM220" s="207"/>
      <c r="AN220" s="207"/>
      <c r="AO220" s="207"/>
      <c r="AP220" s="207"/>
      <c r="AQ220" s="207"/>
      <c r="AR220" s="207"/>
      <c r="AS220" s="207"/>
      <c r="AT220" s="207"/>
      <c r="AU220" s="207"/>
      <c r="AV220" s="302"/>
      <c r="AW220" s="303"/>
      <c r="AX220" s="4"/>
    </row>
    <row r="221" spans="1:50" ht="6.95" customHeight="1" x14ac:dyDescent="0.25">
      <c r="A221" s="4"/>
      <c r="B221" s="4"/>
      <c r="C221" s="4"/>
      <c r="D221" s="4"/>
      <c r="E221" s="4"/>
      <c r="F221" s="4"/>
      <c r="G221" s="4"/>
      <c r="H221" s="4"/>
      <c r="I221" s="4"/>
      <c r="J221" s="4"/>
      <c r="K221" s="4"/>
      <c r="L221" s="4"/>
      <c r="M221" s="4"/>
      <c r="N221" s="4"/>
      <c r="O221" s="4"/>
      <c r="P221" s="4"/>
      <c r="Q221" s="4"/>
      <c r="R221" s="178"/>
      <c r="S221" s="158"/>
      <c r="T221" s="158"/>
      <c r="U221" s="159"/>
      <c r="V221" s="159"/>
      <c r="W221" s="159"/>
      <c r="X221" s="159"/>
      <c r="Y221" s="159"/>
      <c r="Z221" s="159"/>
      <c r="AA221" s="159"/>
      <c r="AB221" s="159"/>
      <c r="AC221" s="159"/>
      <c r="AD221" s="159"/>
      <c r="AE221" s="159"/>
      <c r="AF221" s="159"/>
      <c r="AG221" s="159"/>
      <c r="AH221" s="157"/>
      <c r="AI221" s="158"/>
      <c r="AJ221" s="158"/>
      <c r="AK221" s="159"/>
      <c r="AL221" s="159"/>
      <c r="AM221" s="159"/>
      <c r="AN221" s="159"/>
      <c r="AO221" s="159"/>
      <c r="AP221" s="159"/>
      <c r="AQ221" s="159"/>
      <c r="AR221" s="159"/>
      <c r="AS221" s="159"/>
      <c r="AT221" s="159"/>
      <c r="AU221" s="159"/>
      <c r="AV221" s="302"/>
      <c r="AW221" s="303"/>
      <c r="AX221" s="4"/>
    </row>
    <row r="222" spans="1:50" ht="15" customHeight="1" x14ac:dyDescent="0.25">
      <c r="A222" s="4"/>
      <c r="B222" s="4"/>
      <c r="C222" s="4"/>
      <c r="D222" s="4"/>
      <c r="E222" s="4"/>
      <c r="F222" s="4"/>
      <c r="G222" s="4"/>
      <c r="H222" s="4"/>
      <c r="I222" s="4"/>
      <c r="J222" s="4"/>
      <c r="K222" s="4"/>
      <c r="L222" s="4"/>
      <c r="M222" s="4"/>
      <c r="N222" s="4"/>
      <c r="O222" s="4"/>
      <c r="P222" s="4"/>
      <c r="Q222" s="4"/>
      <c r="R222" s="228" t="s">
        <v>1275</v>
      </c>
      <c r="S222" s="229"/>
      <c r="T222" s="229"/>
      <c r="U222" s="229"/>
      <c r="V222" s="229"/>
      <c r="W222" s="229"/>
      <c r="X222" s="229"/>
      <c r="Y222" s="229"/>
      <c r="Z222" s="229"/>
      <c r="AA222" s="229"/>
      <c r="AB222" s="229"/>
      <c r="AC222" s="229"/>
      <c r="AD222" s="229"/>
      <c r="AE222" s="229"/>
      <c r="AF222" s="229"/>
      <c r="AG222" s="229"/>
      <c r="AH222" s="229"/>
      <c r="AI222" s="229"/>
      <c r="AJ222" s="229"/>
      <c r="AK222" s="229"/>
      <c r="AL222" s="229"/>
      <c r="AM222" s="229"/>
      <c r="AN222" s="229"/>
      <c r="AO222" s="229"/>
      <c r="AP222" s="229"/>
      <c r="AQ222" s="229"/>
      <c r="AR222" s="229"/>
      <c r="AS222" s="229"/>
      <c r="AT222" s="229"/>
      <c r="AU222" s="229"/>
      <c r="AV222" s="302"/>
      <c r="AW222" s="303"/>
      <c r="AX222" s="4"/>
    </row>
    <row r="223" spans="1:50" ht="15" customHeight="1" x14ac:dyDescent="0.25">
      <c r="A223" s="4"/>
      <c r="B223" s="4"/>
      <c r="C223" s="4"/>
      <c r="D223" s="4"/>
      <c r="E223" s="4"/>
      <c r="F223" s="4"/>
      <c r="G223" s="4"/>
      <c r="H223" s="4"/>
      <c r="I223" s="4"/>
      <c r="J223" s="4"/>
      <c r="K223" s="4"/>
      <c r="L223" s="4"/>
      <c r="M223" s="4"/>
      <c r="N223" s="4"/>
      <c r="O223" s="4"/>
      <c r="P223" s="4"/>
      <c r="Q223" s="4"/>
      <c r="R223" s="230"/>
      <c r="S223" s="231"/>
      <c r="T223" s="231"/>
      <c r="U223" s="231"/>
      <c r="V223" s="231"/>
      <c r="W223" s="231"/>
      <c r="X223" s="231"/>
      <c r="Y223" s="231"/>
      <c r="Z223" s="231"/>
      <c r="AA223" s="231"/>
      <c r="AB223" s="231"/>
      <c r="AC223" s="231"/>
      <c r="AD223" s="231"/>
      <c r="AE223" s="231"/>
      <c r="AF223" s="231"/>
      <c r="AG223" s="231"/>
      <c r="AH223" s="231"/>
      <c r="AI223" s="231"/>
      <c r="AJ223" s="231"/>
      <c r="AK223" s="231"/>
      <c r="AL223" s="231"/>
      <c r="AM223" s="231"/>
      <c r="AN223" s="231"/>
      <c r="AO223" s="231"/>
      <c r="AP223" s="231"/>
      <c r="AQ223" s="231"/>
      <c r="AR223" s="231"/>
      <c r="AS223" s="231"/>
      <c r="AT223" s="231"/>
      <c r="AU223" s="231"/>
      <c r="AV223" s="302"/>
      <c r="AW223" s="303"/>
      <c r="AX223" s="4"/>
    </row>
    <row r="224" spans="1:50" ht="6.95" customHeight="1" x14ac:dyDescent="0.25">
      <c r="A224" s="4"/>
      <c r="B224" s="4"/>
      <c r="C224" s="4"/>
      <c r="D224" s="4"/>
      <c r="E224" s="4"/>
      <c r="F224" s="4"/>
      <c r="G224" s="4"/>
      <c r="H224" s="4"/>
      <c r="I224" s="4"/>
      <c r="J224" s="4"/>
      <c r="K224" s="4"/>
      <c r="L224" s="4"/>
      <c r="M224" s="4"/>
      <c r="N224" s="4"/>
      <c r="O224" s="4"/>
      <c r="P224" s="4"/>
      <c r="Q224" s="4"/>
      <c r="R224" s="178"/>
      <c r="S224" s="158"/>
      <c r="T224" s="158"/>
      <c r="U224" s="159"/>
      <c r="V224" s="159"/>
      <c r="W224" s="159"/>
      <c r="X224" s="159"/>
      <c r="Y224" s="159"/>
      <c r="Z224" s="159"/>
      <c r="AA224" s="159"/>
      <c r="AB224" s="159"/>
      <c r="AC224" s="159"/>
      <c r="AD224" s="159"/>
      <c r="AE224" s="159"/>
      <c r="AF224" s="159"/>
      <c r="AG224" s="159"/>
      <c r="AH224" s="157"/>
      <c r="AI224" s="158"/>
      <c r="AJ224" s="158"/>
      <c r="AK224" s="159"/>
      <c r="AL224" s="159"/>
      <c r="AM224" s="159"/>
      <c r="AN224" s="159"/>
      <c r="AO224" s="159"/>
      <c r="AP224" s="159"/>
      <c r="AQ224" s="159"/>
      <c r="AR224" s="159"/>
      <c r="AS224" s="159"/>
      <c r="AT224" s="159"/>
      <c r="AU224" s="159"/>
      <c r="AV224" s="302"/>
      <c r="AW224" s="303"/>
      <c r="AX224" s="4"/>
    </row>
    <row r="225" spans="1:50" x14ac:dyDescent="0.25">
      <c r="A225" s="4"/>
      <c r="B225" s="4"/>
      <c r="C225" s="4"/>
      <c r="D225" s="4"/>
      <c r="E225" s="4"/>
      <c r="F225" s="4"/>
      <c r="G225" s="4"/>
      <c r="H225" s="4"/>
      <c r="I225" s="4"/>
      <c r="J225" s="4"/>
      <c r="K225" s="4"/>
      <c r="L225" s="4"/>
      <c r="M225" s="4"/>
      <c r="N225" s="4"/>
      <c r="O225" s="4"/>
      <c r="P225" s="4"/>
      <c r="Q225" s="53"/>
      <c r="R225" s="217" t="s">
        <v>1260</v>
      </c>
      <c r="S225" s="218"/>
      <c r="T225" s="219"/>
      <c r="U225" s="219"/>
      <c r="V225" s="219"/>
      <c r="W225" s="219"/>
      <c r="X225" s="219"/>
      <c r="Y225" s="219"/>
      <c r="Z225" s="219"/>
      <c r="AA225" s="173"/>
      <c r="AB225" s="154"/>
      <c r="AC225" s="220" t="s">
        <v>0</v>
      </c>
      <c r="AD225" s="221"/>
      <c r="AE225" s="221"/>
      <c r="AF225" s="222"/>
      <c r="AG225" s="222"/>
      <c r="AH225" s="222"/>
      <c r="AI225" s="222"/>
      <c r="AJ225" s="222"/>
      <c r="AK225" s="222"/>
      <c r="AL225" s="222"/>
      <c r="AM225" s="222"/>
      <c r="AN225" s="222"/>
      <c r="AO225" s="222"/>
      <c r="AP225" s="222"/>
      <c r="AQ225" s="222"/>
      <c r="AR225" s="222"/>
      <c r="AS225" s="222"/>
      <c r="AT225" s="222"/>
      <c r="AU225" s="222"/>
      <c r="AV225" s="302"/>
      <c r="AW225" s="303"/>
      <c r="AX225" s="4"/>
    </row>
    <row r="226" spans="1:50" ht="6.95" customHeight="1" x14ac:dyDescent="0.25">
      <c r="A226" s="4"/>
      <c r="B226" s="4"/>
      <c r="C226" s="4"/>
      <c r="D226" s="4"/>
      <c r="E226" s="4"/>
      <c r="F226" s="4"/>
      <c r="G226" s="4"/>
      <c r="H226" s="4"/>
      <c r="I226" s="4"/>
      <c r="J226" s="4"/>
      <c r="K226" s="4"/>
      <c r="L226" s="4"/>
      <c r="M226" s="4"/>
      <c r="N226" s="4"/>
      <c r="O226" s="4"/>
      <c r="P226" s="4"/>
      <c r="Q226" s="53"/>
      <c r="R226" s="180"/>
      <c r="S226" s="156"/>
      <c r="T226" s="156"/>
      <c r="U226" s="154"/>
      <c r="V226" s="154"/>
      <c r="W226" s="154"/>
      <c r="X226" s="154"/>
      <c r="Y226" s="154"/>
      <c r="Z226" s="154"/>
      <c r="AA226" s="154"/>
      <c r="AB226" s="154"/>
      <c r="AC226" s="154"/>
      <c r="AD226" s="154"/>
      <c r="AE226" s="154"/>
      <c r="AF226" s="154"/>
      <c r="AG226" s="154"/>
      <c r="AH226" s="155"/>
      <c r="AI226" s="156"/>
      <c r="AJ226" s="156"/>
      <c r="AK226" s="154"/>
      <c r="AL226" s="154"/>
      <c r="AM226" s="154"/>
      <c r="AN226" s="154"/>
      <c r="AO226" s="154"/>
      <c r="AP226" s="154"/>
      <c r="AQ226" s="154"/>
      <c r="AR226" s="154"/>
      <c r="AS226" s="154"/>
      <c r="AT226" s="154"/>
      <c r="AU226" s="154"/>
      <c r="AV226" s="302"/>
      <c r="AW226" s="303"/>
      <c r="AX226" s="4"/>
    </row>
    <row r="227" spans="1:50" x14ac:dyDescent="0.25">
      <c r="A227" s="4"/>
      <c r="B227" s="4"/>
      <c r="C227" s="4"/>
      <c r="D227" s="4"/>
      <c r="E227" s="4"/>
      <c r="F227" s="4"/>
      <c r="G227" s="4"/>
      <c r="H227" s="4"/>
      <c r="I227" s="4"/>
      <c r="J227" s="4"/>
      <c r="K227" s="4"/>
      <c r="L227" s="4"/>
      <c r="M227" s="4"/>
      <c r="N227" s="4"/>
      <c r="O227" s="4"/>
      <c r="P227" s="4"/>
      <c r="Q227" s="53"/>
      <c r="R227" s="223" t="s">
        <v>11</v>
      </c>
      <c r="S227" s="224"/>
      <c r="T227" s="219"/>
      <c r="U227" s="219"/>
      <c r="V227" s="219"/>
      <c r="W227" s="219"/>
      <c r="X227" s="219"/>
      <c r="Y227" s="219"/>
      <c r="Z227" s="219"/>
      <c r="AA227" s="173"/>
      <c r="AB227" s="154"/>
      <c r="AC227" s="225"/>
      <c r="AD227" s="221"/>
      <c r="AE227" s="221"/>
      <c r="AF227" s="222"/>
      <c r="AG227" s="222"/>
      <c r="AH227" s="222"/>
      <c r="AI227" s="222"/>
      <c r="AJ227" s="222"/>
      <c r="AK227" s="222"/>
      <c r="AL227" s="222"/>
      <c r="AM227" s="222"/>
      <c r="AN227" s="222"/>
      <c r="AO227" s="222"/>
      <c r="AP227" s="222"/>
      <c r="AQ227" s="222"/>
      <c r="AR227" s="222"/>
      <c r="AS227" s="222"/>
      <c r="AT227" s="222"/>
      <c r="AU227" s="222"/>
      <c r="AV227" s="302"/>
      <c r="AW227" s="303"/>
      <c r="AX227" s="4"/>
    </row>
    <row r="228" spans="1:50" ht="6.95" customHeight="1" x14ac:dyDescent="0.25">
      <c r="A228" s="4"/>
      <c r="B228" s="4"/>
      <c r="C228" s="4"/>
      <c r="D228" s="4"/>
      <c r="E228" s="4"/>
      <c r="F228" s="4"/>
      <c r="G228" s="4"/>
      <c r="H228" s="4"/>
      <c r="I228" s="4"/>
      <c r="J228" s="4"/>
      <c r="K228" s="4"/>
      <c r="L228" s="4"/>
      <c r="M228" s="4"/>
      <c r="N228" s="4"/>
      <c r="O228" s="4"/>
      <c r="P228" s="4"/>
      <c r="Q228" s="53"/>
      <c r="R228" s="180"/>
      <c r="S228" s="156"/>
      <c r="T228" s="156"/>
      <c r="U228" s="154"/>
      <c r="V228" s="154"/>
      <c r="W228" s="154"/>
      <c r="X228" s="154"/>
      <c r="Y228" s="154"/>
      <c r="Z228" s="154"/>
      <c r="AA228" s="154"/>
      <c r="AB228" s="154"/>
      <c r="AC228" s="154"/>
      <c r="AD228" s="154"/>
      <c r="AE228" s="154"/>
      <c r="AF228" s="154"/>
      <c r="AG228" s="154"/>
      <c r="AH228" s="155"/>
      <c r="AI228" s="156"/>
      <c r="AJ228" s="156"/>
      <c r="AK228" s="154"/>
      <c r="AL228" s="154"/>
      <c r="AM228" s="154"/>
      <c r="AN228" s="154"/>
      <c r="AO228" s="154"/>
      <c r="AP228" s="154"/>
      <c r="AQ228" s="154"/>
      <c r="AR228" s="154"/>
      <c r="AS228" s="154"/>
      <c r="AT228" s="154"/>
      <c r="AU228" s="154"/>
      <c r="AV228" s="302"/>
      <c r="AW228" s="303"/>
      <c r="AX228" s="4"/>
    </row>
    <row r="229" spans="1:50" x14ac:dyDescent="0.25">
      <c r="A229" s="4"/>
      <c r="B229" s="4"/>
      <c r="C229" s="4"/>
      <c r="D229" s="4"/>
      <c r="E229" s="4"/>
      <c r="F229" s="4"/>
      <c r="G229" s="4"/>
      <c r="H229" s="4"/>
      <c r="I229" s="4"/>
      <c r="J229" s="4"/>
      <c r="K229" s="4"/>
      <c r="L229" s="4"/>
      <c r="M229" s="4"/>
      <c r="N229" s="4"/>
      <c r="O229" s="4"/>
      <c r="P229" s="4"/>
      <c r="Q229" s="53"/>
      <c r="R229" s="184" t="s">
        <v>1262</v>
      </c>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c r="AS229" s="185"/>
      <c r="AT229" s="185"/>
      <c r="AU229" s="185"/>
      <c r="AV229" s="302"/>
      <c r="AW229" s="303"/>
      <c r="AX229" s="4"/>
    </row>
    <row r="230" spans="1:50" ht="6.95" customHeight="1" x14ac:dyDescent="0.25">
      <c r="A230" s="4"/>
      <c r="B230" s="4"/>
      <c r="C230" s="4"/>
      <c r="D230" s="4"/>
      <c r="E230" s="4"/>
      <c r="F230" s="4"/>
      <c r="G230" s="4"/>
      <c r="H230" s="4"/>
      <c r="I230" s="4"/>
      <c r="J230" s="4"/>
      <c r="K230" s="4"/>
      <c r="L230" s="4"/>
      <c r="M230" s="4"/>
      <c r="N230" s="4"/>
      <c r="O230" s="4"/>
      <c r="P230" s="4"/>
      <c r="Q230" s="53"/>
      <c r="R230" s="184"/>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c r="AS230" s="185"/>
      <c r="AT230" s="185"/>
      <c r="AU230" s="185"/>
      <c r="AV230" s="302"/>
      <c r="AW230" s="303"/>
      <c r="AX230" s="4"/>
    </row>
    <row r="231" spans="1:50" ht="15.75" thickBot="1" x14ac:dyDescent="0.3">
      <c r="A231" s="4"/>
      <c r="B231" s="4"/>
      <c r="C231" s="4"/>
      <c r="D231" s="4"/>
      <c r="E231" s="4"/>
      <c r="F231" s="4"/>
      <c r="G231" s="4"/>
      <c r="H231" s="4"/>
      <c r="I231" s="4"/>
      <c r="J231" s="4"/>
      <c r="K231" s="4"/>
      <c r="L231" s="4"/>
      <c r="M231" s="4"/>
      <c r="N231" s="4"/>
      <c r="O231" s="4"/>
      <c r="P231" s="4"/>
      <c r="Q231" s="53"/>
      <c r="R231" s="186"/>
      <c r="S231" s="187"/>
      <c r="T231" s="187"/>
      <c r="U231" s="187"/>
      <c r="V231" s="187"/>
      <c r="W231" s="187"/>
      <c r="X231" s="187"/>
      <c r="Y231" s="187"/>
      <c r="Z231" s="187"/>
      <c r="AA231" s="187"/>
      <c r="AB231" s="187"/>
      <c r="AC231" s="187"/>
      <c r="AD231" s="187"/>
      <c r="AE231" s="187"/>
      <c r="AF231" s="187"/>
      <c r="AG231" s="187"/>
      <c r="AH231" s="187"/>
      <c r="AI231" s="187"/>
      <c r="AJ231" s="187"/>
      <c r="AK231" s="187"/>
      <c r="AL231" s="187"/>
      <c r="AM231" s="187"/>
      <c r="AN231" s="187"/>
      <c r="AO231" s="187"/>
      <c r="AP231" s="187"/>
      <c r="AQ231" s="187"/>
      <c r="AR231" s="187"/>
      <c r="AS231" s="187"/>
      <c r="AT231" s="187"/>
      <c r="AU231" s="187"/>
      <c r="AV231" s="304"/>
      <c r="AW231" s="305"/>
      <c r="AX231" s="4"/>
    </row>
    <row r="232" spans="1:50" x14ac:dyDescent="0.25">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row>
    <row r="233" spans="1:50" ht="15.75" thickBot="1" x14ac:dyDescent="0.3">
      <c r="A233"/>
      <c r="B233" s="197" t="s">
        <v>571</v>
      </c>
      <c r="C233" s="197"/>
      <c r="D233" s="197"/>
      <c r="E233" s="197"/>
      <c r="F233" s="197"/>
      <c r="G233" s="197"/>
      <c r="H233" s="197"/>
      <c r="I233" s="197"/>
      <c r="J233" s="197"/>
      <c r="K233" s="197"/>
      <c r="L233" s="197"/>
      <c r="M233" s="197"/>
      <c r="N233" s="197"/>
      <c r="O233" s="197"/>
      <c r="P233" s="53"/>
      <c r="Q233" s="53"/>
      <c r="R233" s="155"/>
      <c r="S233" s="156"/>
      <c r="T233" s="156"/>
      <c r="U233" s="154"/>
      <c r="V233" s="154"/>
      <c r="W233" s="154"/>
      <c r="X233" s="154"/>
      <c r="Y233" s="154"/>
      <c r="Z233" s="161"/>
      <c r="AA233" s="161"/>
      <c r="AB233" s="161"/>
      <c r="AC233" s="154"/>
      <c r="AD233" s="154"/>
      <c r="AE233" s="154"/>
      <c r="AF233" s="154"/>
      <c r="AG233" s="154"/>
      <c r="AH233" s="155"/>
      <c r="AI233" s="156"/>
      <c r="AJ233" s="156"/>
      <c r="AK233" s="154"/>
      <c r="AL233" s="154"/>
      <c r="AM233" s="154"/>
      <c r="AN233" s="154"/>
      <c r="AO233" s="154"/>
      <c r="AP233" s="154"/>
      <c r="AQ233" s="154"/>
      <c r="AR233" s="154"/>
      <c r="AS233" s="154"/>
      <c r="AT233" s="154"/>
      <c r="AU233" s="154"/>
      <c r="AV233" s="35"/>
      <c r="AW233" s="35"/>
      <c r="AX233"/>
    </row>
    <row r="234" spans="1:50" ht="20.100000000000001" customHeight="1" x14ac:dyDescent="0.25">
      <c r="A234"/>
      <c r="B234" s="197"/>
      <c r="C234" s="197"/>
      <c r="D234" s="197"/>
      <c r="E234" s="197"/>
      <c r="F234" s="197"/>
      <c r="G234" s="197"/>
      <c r="H234" s="197"/>
      <c r="I234" s="197"/>
      <c r="J234" s="197"/>
      <c r="K234" s="197"/>
      <c r="L234" s="197"/>
      <c r="M234" s="197"/>
      <c r="N234" s="197"/>
      <c r="O234" s="197"/>
      <c r="P234" s="4"/>
      <c r="Q234" s="4"/>
      <c r="R234" s="198" t="s">
        <v>1259</v>
      </c>
      <c r="S234" s="199"/>
      <c r="T234" s="199"/>
      <c r="U234" s="199"/>
      <c r="V234" s="199"/>
      <c r="W234" s="199"/>
      <c r="X234" s="199"/>
      <c r="Y234" s="199"/>
      <c r="Z234" s="199"/>
      <c r="AA234" s="199"/>
      <c r="AB234" s="199"/>
      <c r="AC234" s="199"/>
      <c r="AD234" s="199"/>
      <c r="AE234" s="199"/>
      <c r="AF234" s="199"/>
      <c r="AG234" s="199"/>
      <c r="AH234" s="199"/>
      <c r="AI234" s="199"/>
      <c r="AJ234" s="199"/>
      <c r="AK234" s="199"/>
      <c r="AL234" s="199"/>
      <c r="AM234" s="199"/>
      <c r="AN234" s="199"/>
      <c r="AO234" s="199"/>
      <c r="AP234" s="199"/>
      <c r="AQ234" s="199"/>
      <c r="AR234" s="199"/>
      <c r="AS234" s="199"/>
      <c r="AT234" s="199"/>
      <c r="AU234" s="199"/>
      <c r="AV234" s="200" t="s">
        <v>1271</v>
      </c>
      <c r="AW234" s="201"/>
      <c r="AX234"/>
    </row>
    <row r="235" spans="1:50" x14ac:dyDescent="0.25">
      <c r="A235"/>
      <c r="B235" s="197"/>
      <c r="C235" s="197"/>
      <c r="D235" s="197"/>
      <c r="E235" s="197"/>
      <c r="F235" s="197"/>
      <c r="G235" s="197"/>
      <c r="H235" s="197"/>
      <c r="I235" s="197"/>
      <c r="J235" s="197"/>
      <c r="K235" s="197"/>
      <c r="L235" s="197"/>
      <c r="M235" s="197"/>
      <c r="N235" s="197"/>
      <c r="O235" s="197"/>
      <c r="P235" s="4"/>
      <c r="Q235" s="4"/>
      <c r="R235" s="178"/>
      <c r="S235" s="158"/>
      <c r="T235" s="158"/>
      <c r="U235" s="159"/>
      <c r="V235" s="159"/>
      <c r="W235" s="159"/>
      <c r="X235" s="159"/>
      <c r="Y235" s="159"/>
      <c r="Z235" s="159"/>
      <c r="AA235" s="159"/>
      <c r="AB235" s="159"/>
      <c r="AC235" s="159"/>
      <c r="AD235" s="159"/>
      <c r="AE235" s="159"/>
      <c r="AF235" s="159"/>
      <c r="AG235" s="159"/>
      <c r="AH235" s="157"/>
      <c r="AI235" s="158"/>
      <c r="AJ235" s="158"/>
      <c r="AK235" s="159"/>
      <c r="AL235" s="159"/>
      <c r="AM235" s="159"/>
      <c r="AN235" s="159"/>
      <c r="AO235" s="159"/>
      <c r="AP235" s="159"/>
      <c r="AQ235" s="159"/>
      <c r="AR235" s="159"/>
      <c r="AS235" s="159"/>
      <c r="AT235" s="159"/>
      <c r="AU235" s="159"/>
      <c r="AV235" s="202"/>
      <c r="AW235" s="203"/>
      <c r="AX235"/>
    </row>
    <row r="236" spans="1:50" x14ac:dyDescent="0.25">
      <c r="A236"/>
      <c r="B236" s="197"/>
      <c r="C236" s="197"/>
      <c r="D236" s="197"/>
      <c r="E236" s="197"/>
      <c r="F236" s="197"/>
      <c r="G236" s="197"/>
      <c r="H236" s="197"/>
      <c r="I236" s="197"/>
      <c r="J236" s="197"/>
      <c r="K236" s="197"/>
      <c r="L236" s="197"/>
      <c r="M236" s="197"/>
      <c r="N236" s="197"/>
      <c r="O236" s="197"/>
      <c r="P236" s="4"/>
      <c r="Q236" s="4"/>
      <c r="R236" s="179" t="s">
        <v>32</v>
      </c>
      <c r="S236" s="156"/>
      <c r="T236" s="156"/>
      <c r="U236" s="154"/>
      <c r="V236" s="206"/>
      <c r="W236" s="206"/>
      <c r="X236" s="206"/>
      <c r="Y236" s="206"/>
      <c r="Z236" s="206"/>
      <c r="AA236" s="206"/>
      <c r="AB236" s="206"/>
      <c r="AC236" s="154"/>
      <c r="AD236" s="160" t="s">
        <v>34</v>
      </c>
      <c r="AE236" s="154"/>
      <c r="AF236" s="154"/>
      <c r="AG236" s="154"/>
      <c r="AH236" s="207"/>
      <c r="AI236" s="207"/>
      <c r="AJ236" s="207"/>
      <c r="AK236" s="207"/>
      <c r="AL236" s="207"/>
      <c r="AM236" s="207"/>
      <c r="AN236" s="207"/>
      <c r="AO236" s="207"/>
      <c r="AP236" s="207"/>
      <c r="AQ236" s="207"/>
      <c r="AR236" s="207"/>
      <c r="AS236" s="207"/>
      <c r="AT236" s="207"/>
      <c r="AU236" s="207"/>
      <c r="AV236" s="202"/>
      <c r="AW236" s="203"/>
      <c r="AX236"/>
    </row>
    <row r="237" spans="1:50" x14ac:dyDescent="0.25">
      <c r="A237"/>
      <c r="B237" s="143"/>
      <c r="C237" s="143"/>
      <c r="D237" s="143"/>
      <c r="E237" s="143"/>
      <c r="F237" s="143"/>
      <c r="G237" s="143"/>
      <c r="H237" s="143"/>
      <c r="I237" s="143"/>
      <c r="J237" s="143"/>
      <c r="K237" s="143"/>
      <c r="L237" s="143"/>
      <c r="M237" s="143"/>
      <c r="N237" s="143"/>
      <c r="O237" s="143"/>
      <c r="P237" s="4"/>
      <c r="Q237" s="4"/>
      <c r="R237" s="178"/>
      <c r="S237" s="158"/>
      <c r="T237" s="158"/>
      <c r="U237" s="159"/>
      <c r="V237" s="159"/>
      <c r="W237" s="159"/>
      <c r="X237" s="159"/>
      <c r="Y237" s="159"/>
      <c r="Z237" s="159"/>
      <c r="AA237" s="159"/>
      <c r="AB237" s="159"/>
      <c r="AC237" s="159"/>
      <c r="AD237" s="159"/>
      <c r="AE237" s="159"/>
      <c r="AF237" s="159"/>
      <c r="AG237" s="159"/>
      <c r="AH237" s="157"/>
      <c r="AI237" s="158"/>
      <c r="AJ237" s="158"/>
      <c r="AK237" s="159"/>
      <c r="AL237" s="159"/>
      <c r="AM237" s="159"/>
      <c r="AN237" s="159"/>
      <c r="AO237" s="159"/>
      <c r="AP237" s="159"/>
      <c r="AQ237" s="159"/>
      <c r="AR237" s="159"/>
      <c r="AS237" s="159"/>
      <c r="AT237" s="159"/>
      <c r="AU237" s="182"/>
      <c r="AV237" s="202"/>
      <c r="AW237" s="203"/>
      <c r="AX237"/>
    </row>
    <row r="238" spans="1:50" x14ac:dyDescent="0.25">
      <c r="A238"/>
      <c r="B238" s="208" t="s">
        <v>1284</v>
      </c>
      <c r="C238" s="209"/>
      <c r="D238" s="209"/>
      <c r="E238" s="209"/>
      <c r="F238" s="209"/>
      <c r="G238" s="209"/>
      <c r="H238" s="209"/>
      <c r="I238" s="209"/>
      <c r="J238" s="209"/>
      <c r="K238" s="209"/>
      <c r="L238" s="209"/>
      <c r="M238" s="209"/>
      <c r="N238" s="209"/>
      <c r="O238" s="210"/>
      <c r="P238" s="4"/>
      <c r="Q238" s="4"/>
      <c r="R238" s="228" t="s">
        <v>1275</v>
      </c>
      <c r="S238" s="229"/>
      <c r="T238" s="229"/>
      <c r="U238" s="229"/>
      <c r="V238" s="229"/>
      <c r="W238" s="229"/>
      <c r="X238" s="229"/>
      <c r="Y238" s="229"/>
      <c r="Z238" s="229"/>
      <c r="AA238" s="229"/>
      <c r="AB238" s="229"/>
      <c r="AC238" s="229"/>
      <c r="AD238" s="229"/>
      <c r="AE238" s="229"/>
      <c r="AF238" s="229"/>
      <c r="AG238" s="229"/>
      <c r="AH238" s="229"/>
      <c r="AI238" s="229"/>
      <c r="AJ238" s="229"/>
      <c r="AK238" s="229"/>
      <c r="AL238" s="229"/>
      <c r="AM238" s="229"/>
      <c r="AN238" s="229"/>
      <c r="AO238" s="229"/>
      <c r="AP238" s="229"/>
      <c r="AQ238" s="229"/>
      <c r="AR238" s="229"/>
      <c r="AS238" s="229"/>
      <c r="AT238" s="229"/>
      <c r="AU238" s="229"/>
      <c r="AV238" s="202"/>
      <c r="AW238" s="203"/>
      <c r="AX238"/>
    </row>
    <row r="239" spans="1:50" x14ac:dyDescent="0.25">
      <c r="A239"/>
      <c r="B239" s="211"/>
      <c r="C239" s="212"/>
      <c r="D239" s="212"/>
      <c r="E239" s="212"/>
      <c r="F239" s="212"/>
      <c r="G239" s="212"/>
      <c r="H239" s="212"/>
      <c r="I239" s="212"/>
      <c r="J239" s="212"/>
      <c r="K239" s="212"/>
      <c r="L239" s="212"/>
      <c r="M239" s="212"/>
      <c r="N239" s="212"/>
      <c r="O239" s="213"/>
      <c r="P239" s="4"/>
      <c r="Q239" s="4"/>
      <c r="R239" s="230"/>
      <c r="S239" s="231"/>
      <c r="T239" s="231"/>
      <c r="U239" s="231"/>
      <c r="V239" s="231"/>
      <c r="W239" s="231"/>
      <c r="X239" s="231"/>
      <c r="Y239" s="231"/>
      <c r="Z239" s="231"/>
      <c r="AA239" s="231"/>
      <c r="AB239" s="231"/>
      <c r="AC239" s="231"/>
      <c r="AD239" s="231"/>
      <c r="AE239" s="231"/>
      <c r="AF239" s="231"/>
      <c r="AG239" s="231"/>
      <c r="AH239" s="231"/>
      <c r="AI239" s="231"/>
      <c r="AJ239" s="231"/>
      <c r="AK239" s="231"/>
      <c r="AL239" s="231"/>
      <c r="AM239" s="231"/>
      <c r="AN239" s="231"/>
      <c r="AO239" s="231"/>
      <c r="AP239" s="231"/>
      <c r="AQ239" s="231"/>
      <c r="AR239" s="231"/>
      <c r="AS239" s="231"/>
      <c r="AT239" s="231"/>
      <c r="AU239" s="231"/>
      <c r="AV239" s="202"/>
      <c r="AW239" s="203"/>
      <c r="AX239"/>
    </row>
    <row r="240" spans="1:50" x14ac:dyDescent="0.25">
      <c r="A240"/>
      <c r="B240" s="211"/>
      <c r="C240" s="212"/>
      <c r="D240" s="212"/>
      <c r="E240" s="212"/>
      <c r="F240" s="212"/>
      <c r="G240" s="212"/>
      <c r="H240" s="212"/>
      <c r="I240" s="212"/>
      <c r="J240" s="212"/>
      <c r="K240" s="212"/>
      <c r="L240" s="212"/>
      <c r="M240" s="212"/>
      <c r="N240" s="212"/>
      <c r="O240" s="213"/>
      <c r="P240" s="53"/>
      <c r="Q240" s="53"/>
      <c r="R240" s="180"/>
      <c r="S240" s="156"/>
      <c r="T240" s="156"/>
      <c r="U240" s="154"/>
      <c r="V240" s="154"/>
      <c r="W240" s="154"/>
      <c r="X240" s="154"/>
      <c r="Y240" s="154"/>
      <c r="Z240" s="154"/>
      <c r="AA240" s="154"/>
      <c r="AB240" s="154"/>
      <c r="AC240" s="154"/>
      <c r="AD240" s="154"/>
      <c r="AE240" s="154"/>
      <c r="AF240" s="154"/>
      <c r="AG240" s="154"/>
      <c r="AH240" s="155"/>
      <c r="AI240" s="156"/>
      <c r="AJ240" s="156"/>
      <c r="AK240" s="154"/>
      <c r="AL240" s="154"/>
      <c r="AM240" s="154"/>
      <c r="AN240" s="154"/>
      <c r="AO240" s="154"/>
      <c r="AP240" s="154"/>
      <c r="AQ240" s="154"/>
      <c r="AR240" s="154"/>
      <c r="AS240" s="154"/>
      <c r="AT240" s="154"/>
      <c r="AU240" s="154"/>
      <c r="AV240" s="202"/>
      <c r="AW240" s="203"/>
      <c r="AX240"/>
    </row>
    <row r="241" spans="1:50" x14ac:dyDescent="0.25">
      <c r="A241"/>
      <c r="B241" s="211"/>
      <c r="C241" s="212"/>
      <c r="D241" s="212"/>
      <c r="E241" s="212"/>
      <c r="F241" s="212"/>
      <c r="G241" s="212"/>
      <c r="H241" s="212"/>
      <c r="I241" s="212"/>
      <c r="J241" s="212"/>
      <c r="K241" s="212"/>
      <c r="L241" s="212"/>
      <c r="M241" s="212"/>
      <c r="N241" s="212"/>
      <c r="O241" s="213"/>
      <c r="P241" s="53"/>
      <c r="Q241" s="53"/>
      <c r="R241" s="217" t="s">
        <v>1264</v>
      </c>
      <c r="S241" s="218"/>
      <c r="T241" s="219"/>
      <c r="U241" s="219"/>
      <c r="V241" s="219"/>
      <c r="W241" s="219"/>
      <c r="X241" s="219"/>
      <c r="Y241" s="219"/>
      <c r="Z241" s="219"/>
      <c r="AA241" s="173"/>
      <c r="AB241" s="154"/>
      <c r="AC241" s="220" t="s">
        <v>0</v>
      </c>
      <c r="AD241" s="221"/>
      <c r="AE241" s="221"/>
      <c r="AF241" s="222"/>
      <c r="AG241" s="222"/>
      <c r="AH241" s="222"/>
      <c r="AI241" s="222"/>
      <c r="AJ241" s="222"/>
      <c r="AK241" s="222"/>
      <c r="AL241" s="222"/>
      <c r="AM241" s="222"/>
      <c r="AN241" s="222"/>
      <c r="AO241" s="222"/>
      <c r="AP241" s="222"/>
      <c r="AQ241" s="222"/>
      <c r="AR241" s="222"/>
      <c r="AS241" s="222"/>
      <c r="AT241" s="222"/>
      <c r="AU241" s="222"/>
      <c r="AV241" s="202"/>
      <c r="AW241" s="203"/>
      <c r="AX241"/>
    </row>
    <row r="242" spans="1:50" x14ac:dyDescent="0.25">
      <c r="A242"/>
      <c r="B242" s="211"/>
      <c r="C242" s="212"/>
      <c r="D242" s="212"/>
      <c r="E242" s="212"/>
      <c r="F242" s="212"/>
      <c r="G242" s="212"/>
      <c r="H242" s="212"/>
      <c r="I242" s="212"/>
      <c r="J242" s="212"/>
      <c r="K242" s="212"/>
      <c r="L242" s="212"/>
      <c r="M242" s="212"/>
      <c r="N242" s="212"/>
      <c r="O242" s="213"/>
      <c r="P242" s="53"/>
      <c r="Q242" s="53"/>
      <c r="R242" s="180"/>
      <c r="S242" s="156"/>
      <c r="T242" s="156"/>
      <c r="U242" s="154"/>
      <c r="V242" s="154"/>
      <c r="W242" s="154"/>
      <c r="X242" s="154"/>
      <c r="Y242" s="154"/>
      <c r="Z242" s="154"/>
      <c r="AA242" s="154"/>
      <c r="AB242" s="154"/>
      <c r="AC242" s="154"/>
      <c r="AD242" s="154"/>
      <c r="AE242" s="154"/>
      <c r="AF242" s="154"/>
      <c r="AG242" s="154"/>
      <c r="AH242" s="155"/>
      <c r="AI242" s="156"/>
      <c r="AJ242" s="156"/>
      <c r="AK242" s="154"/>
      <c r="AL242" s="154"/>
      <c r="AM242" s="154"/>
      <c r="AN242" s="154"/>
      <c r="AO242" s="154"/>
      <c r="AP242" s="154"/>
      <c r="AQ242" s="154"/>
      <c r="AR242" s="154"/>
      <c r="AS242" s="154"/>
      <c r="AT242" s="154"/>
      <c r="AU242" s="154"/>
      <c r="AV242" s="202"/>
      <c r="AW242" s="203"/>
      <c r="AX242"/>
    </row>
    <row r="243" spans="1:50" x14ac:dyDescent="0.25">
      <c r="A243"/>
      <c r="B243" s="211"/>
      <c r="C243" s="212"/>
      <c r="D243" s="212"/>
      <c r="E243" s="212"/>
      <c r="F243" s="212"/>
      <c r="G243" s="212"/>
      <c r="H243" s="212"/>
      <c r="I243" s="212"/>
      <c r="J243" s="212"/>
      <c r="K243" s="212"/>
      <c r="L243" s="212"/>
      <c r="M243" s="212"/>
      <c r="N243" s="212"/>
      <c r="O243" s="213"/>
      <c r="P243" s="53"/>
      <c r="Q243" s="53"/>
      <c r="R243" s="223" t="s">
        <v>11</v>
      </c>
      <c r="S243" s="224"/>
      <c r="T243" s="219"/>
      <c r="U243" s="219"/>
      <c r="V243" s="219"/>
      <c r="W243" s="219"/>
      <c r="X243" s="219"/>
      <c r="Y243" s="219"/>
      <c r="Z243" s="219"/>
      <c r="AA243" s="173"/>
      <c r="AB243" s="154"/>
      <c r="AC243" s="225"/>
      <c r="AD243" s="221"/>
      <c r="AE243" s="221"/>
      <c r="AF243" s="222"/>
      <c r="AG243" s="222"/>
      <c r="AH243" s="222"/>
      <c r="AI243" s="222"/>
      <c r="AJ243" s="222"/>
      <c r="AK243" s="222"/>
      <c r="AL243" s="222"/>
      <c r="AM243" s="222"/>
      <c r="AN243" s="222"/>
      <c r="AO243" s="222"/>
      <c r="AP243" s="222"/>
      <c r="AQ243" s="222"/>
      <c r="AR243" s="222"/>
      <c r="AS243" s="222"/>
      <c r="AT243" s="222"/>
      <c r="AU243" s="222"/>
      <c r="AV243" s="202"/>
      <c r="AW243" s="203"/>
      <c r="AX243"/>
    </row>
    <row r="244" spans="1:50" x14ac:dyDescent="0.25">
      <c r="A244"/>
      <c r="B244" s="211"/>
      <c r="C244" s="212"/>
      <c r="D244" s="212"/>
      <c r="E244" s="212"/>
      <c r="F244" s="212"/>
      <c r="G244" s="212"/>
      <c r="H244" s="212"/>
      <c r="I244" s="212"/>
      <c r="J244" s="212"/>
      <c r="K244" s="212"/>
      <c r="L244" s="212"/>
      <c r="M244" s="212"/>
      <c r="N244" s="212"/>
      <c r="O244" s="213"/>
      <c r="P244" s="53"/>
      <c r="Q244" s="53"/>
      <c r="R244" s="180"/>
      <c r="S244" s="156"/>
      <c r="T244" s="156"/>
      <c r="U244" s="154"/>
      <c r="V244" s="154"/>
      <c r="W244" s="154"/>
      <c r="X244" s="154"/>
      <c r="Y244" s="154"/>
      <c r="Z244" s="154"/>
      <c r="AA244" s="154"/>
      <c r="AB244" s="154"/>
      <c r="AC244" s="154"/>
      <c r="AD244" s="154"/>
      <c r="AE244" s="154"/>
      <c r="AF244" s="154"/>
      <c r="AG244" s="154"/>
      <c r="AH244" s="155"/>
      <c r="AI244" s="156"/>
      <c r="AJ244" s="156"/>
      <c r="AK244" s="154"/>
      <c r="AL244" s="154"/>
      <c r="AM244" s="154"/>
      <c r="AN244" s="154"/>
      <c r="AO244" s="154"/>
      <c r="AP244" s="154"/>
      <c r="AQ244" s="154"/>
      <c r="AR244" s="154"/>
      <c r="AS244" s="154"/>
      <c r="AT244" s="154"/>
      <c r="AU244" s="154"/>
      <c r="AV244" s="202"/>
      <c r="AW244" s="203"/>
      <c r="AX244"/>
    </row>
    <row r="245" spans="1:50" x14ac:dyDescent="0.25">
      <c r="A245"/>
      <c r="B245" s="214"/>
      <c r="C245" s="215"/>
      <c r="D245" s="215"/>
      <c r="E245" s="215"/>
      <c r="F245" s="215"/>
      <c r="G245" s="215"/>
      <c r="H245" s="215"/>
      <c r="I245" s="215"/>
      <c r="J245" s="215"/>
      <c r="K245" s="215"/>
      <c r="L245" s="215"/>
      <c r="M245" s="215"/>
      <c r="N245" s="215"/>
      <c r="O245" s="216"/>
      <c r="P245" s="53"/>
      <c r="Q245" s="53"/>
      <c r="R245" s="226" t="s">
        <v>1262</v>
      </c>
      <c r="S245" s="227"/>
      <c r="T245" s="227"/>
      <c r="U245" s="227"/>
      <c r="V245" s="227"/>
      <c r="W245" s="227"/>
      <c r="X245" s="227"/>
      <c r="Y245" s="227"/>
      <c r="Z245" s="227"/>
      <c r="AA245" s="227"/>
      <c r="AB245" s="227"/>
      <c r="AC245" s="227"/>
      <c r="AD245" s="227"/>
      <c r="AE245" s="227"/>
      <c r="AF245" s="227"/>
      <c r="AG245" s="227"/>
      <c r="AH245" s="227"/>
      <c r="AI245" s="227"/>
      <c r="AJ245" s="227"/>
      <c r="AK245" s="227"/>
      <c r="AL245" s="227"/>
      <c r="AM245" s="227"/>
      <c r="AN245" s="227"/>
      <c r="AO245" s="227"/>
      <c r="AP245" s="227"/>
      <c r="AQ245" s="227"/>
      <c r="AR245" s="227"/>
      <c r="AS245" s="227"/>
      <c r="AT245" s="227"/>
      <c r="AU245" s="227"/>
      <c r="AV245" s="202"/>
      <c r="AW245" s="203"/>
      <c r="AX245"/>
    </row>
    <row r="246" spans="1:50" x14ac:dyDescent="0.25">
      <c r="A246"/>
      <c r="B246" s="70"/>
      <c r="C246" s="70"/>
      <c r="D246" s="70"/>
      <c r="E246" s="70"/>
      <c r="F246" s="70"/>
      <c r="G246" s="70"/>
      <c r="H246" s="70"/>
      <c r="I246" s="70"/>
      <c r="J246" s="70"/>
      <c r="K246" s="70"/>
      <c r="L246" s="70"/>
      <c r="M246" s="70"/>
      <c r="N246" s="70"/>
      <c r="O246" s="70"/>
      <c r="P246" s="53"/>
      <c r="Q246" s="53"/>
      <c r="R246" s="184"/>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c r="AS246" s="185"/>
      <c r="AT246" s="185"/>
      <c r="AU246" s="185"/>
      <c r="AV246" s="202"/>
      <c r="AW246" s="203"/>
      <c r="AX246"/>
    </row>
    <row r="247" spans="1:50" ht="15.75" thickBot="1" x14ac:dyDescent="0.3">
      <c r="A247"/>
      <c r="B247" s="53"/>
      <c r="C247" s="53"/>
      <c r="D247" s="53"/>
      <c r="E247" s="53"/>
      <c r="F247" s="53"/>
      <c r="G247" s="53"/>
      <c r="H247" s="53"/>
      <c r="I247" s="53"/>
      <c r="J247" s="53"/>
      <c r="K247" s="53"/>
      <c r="L247" s="53"/>
      <c r="M247" s="53"/>
      <c r="N247" s="53"/>
      <c r="O247" s="53"/>
      <c r="P247" s="53"/>
      <c r="Q247" s="53"/>
      <c r="R247" s="186"/>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204"/>
      <c r="AW247" s="205"/>
      <c r="AX247"/>
    </row>
    <row r="248" spans="1:50" ht="18.75" x14ac:dyDescent="0.3">
      <c r="A248"/>
      <c r="B248" s="2"/>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s="171"/>
      <c r="AW248" s="171"/>
      <c r="AX248"/>
    </row>
    <row r="249" spans="1:50" ht="18.75" thickBot="1" x14ac:dyDescent="0.3">
      <c r="A249" s="2"/>
      <c r="B249" s="197" t="s">
        <v>571</v>
      </c>
      <c r="C249" s="197"/>
      <c r="D249" s="197"/>
      <c r="E249" s="197"/>
      <c r="F249" s="197"/>
      <c r="G249" s="197"/>
      <c r="H249" s="197"/>
      <c r="I249" s="197"/>
      <c r="J249" s="197"/>
      <c r="K249" s="197"/>
      <c r="L249" s="197"/>
      <c r="M249" s="197"/>
      <c r="N249" s="197"/>
      <c r="O249" s="197"/>
      <c r="P249" s="53"/>
      <c r="Q249" s="53"/>
      <c r="R249" s="155"/>
      <c r="S249" s="156"/>
      <c r="T249" s="156"/>
      <c r="U249" s="154"/>
      <c r="V249" s="154"/>
      <c r="W249" s="154"/>
      <c r="X249" s="154"/>
      <c r="Y249" s="154"/>
      <c r="Z249" s="161"/>
      <c r="AA249" s="161"/>
      <c r="AB249" s="161"/>
      <c r="AC249" s="154"/>
      <c r="AD249" s="154"/>
      <c r="AE249" s="154"/>
      <c r="AF249" s="154"/>
      <c r="AG249" s="154"/>
      <c r="AH249" s="155"/>
      <c r="AI249" s="156"/>
      <c r="AJ249" s="156"/>
      <c r="AK249" s="154"/>
      <c r="AL249" s="154"/>
      <c r="AM249" s="154"/>
      <c r="AN249" s="154"/>
      <c r="AO249" s="154"/>
      <c r="AP249" s="154"/>
      <c r="AQ249" s="154"/>
      <c r="AR249" s="154"/>
      <c r="AS249" s="154"/>
      <c r="AT249" s="154"/>
      <c r="AU249" s="154"/>
      <c r="AV249" s="172"/>
      <c r="AW249" s="172"/>
      <c r="AX249"/>
    </row>
    <row r="250" spans="1:50" ht="20.100000000000001" customHeight="1" x14ac:dyDescent="0.25">
      <c r="A250"/>
      <c r="B250" s="197"/>
      <c r="C250" s="197"/>
      <c r="D250" s="197"/>
      <c r="E250" s="197"/>
      <c r="F250" s="197"/>
      <c r="G250" s="197"/>
      <c r="H250" s="197"/>
      <c r="I250" s="197"/>
      <c r="J250" s="197"/>
      <c r="K250" s="197"/>
      <c r="L250" s="197"/>
      <c r="M250" s="197"/>
      <c r="N250" s="197"/>
      <c r="O250" s="197"/>
      <c r="P250" s="4"/>
      <c r="Q250" s="4"/>
      <c r="R250" s="198" t="s">
        <v>1259</v>
      </c>
      <c r="S250" s="199"/>
      <c r="T250" s="199"/>
      <c r="U250" s="199"/>
      <c r="V250" s="199"/>
      <c r="W250" s="199"/>
      <c r="X250" s="199"/>
      <c r="Y250" s="199"/>
      <c r="Z250" s="199"/>
      <c r="AA250" s="199"/>
      <c r="AB250" s="199"/>
      <c r="AC250" s="199"/>
      <c r="AD250" s="199"/>
      <c r="AE250" s="199"/>
      <c r="AF250" s="199"/>
      <c r="AG250" s="199"/>
      <c r="AH250" s="199"/>
      <c r="AI250" s="199"/>
      <c r="AJ250" s="199"/>
      <c r="AK250" s="199"/>
      <c r="AL250" s="199"/>
      <c r="AM250" s="199"/>
      <c r="AN250" s="199"/>
      <c r="AO250" s="199"/>
      <c r="AP250" s="199"/>
      <c r="AQ250" s="199"/>
      <c r="AR250" s="199"/>
      <c r="AS250" s="199"/>
      <c r="AT250" s="199"/>
      <c r="AU250" s="199"/>
      <c r="AV250" s="200" t="s">
        <v>1272</v>
      </c>
      <c r="AW250" s="201"/>
      <c r="AX250"/>
    </row>
    <row r="251" spans="1:50" x14ac:dyDescent="0.25">
      <c r="A251"/>
      <c r="B251" s="197"/>
      <c r="C251" s="197"/>
      <c r="D251" s="197"/>
      <c r="E251" s="197"/>
      <c r="F251" s="197"/>
      <c r="G251" s="197"/>
      <c r="H251" s="197"/>
      <c r="I251" s="197"/>
      <c r="J251" s="197"/>
      <c r="K251" s="197"/>
      <c r="L251" s="197"/>
      <c r="M251" s="197"/>
      <c r="N251" s="197"/>
      <c r="O251" s="197"/>
      <c r="P251" s="4"/>
      <c r="Q251" s="4"/>
      <c r="R251" s="178"/>
      <c r="S251" s="158"/>
      <c r="T251" s="158"/>
      <c r="U251" s="159"/>
      <c r="V251" s="159"/>
      <c r="W251" s="159"/>
      <c r="X251" s="159"/>
      <c r="Y251" s="159"/>
      <c r="Z251" s="159"/>
      <c r="AA251" s="159"/>
      <c r="AB251" s="159"/>
      <c r="AC251" s="159"/>
      <c r="AD251" s="159"/>
      <c r="AE251" s="159"/>
      <c r="AF251" s="159"/>
      <c r="AG251" s="159"/>
      <c r="AH251" s="157"/>
      <c r="AI251" s="158"/>
      <c r="AJ251" s="158"/>
      <c r="AK251" s="159"/>
      <c r="AL251" s="159"/>
      <c r="AM251" s="159"/>
      <c r="AN251" s="159"/>
      <c r="AO251" s="159"/>
      <c r="AP251" s="159"/>
      <c r="AQ251" s="159"/>
      <c r="AR251" s="159"/>
      <c r="AS251" s="159"/>
      <c r="AT251" s="159"/>
      <c r="AU251" s="159"/>
      <c r="AV251" s="202"/>
      <c r="AW251" s="203"/>
      <c r="AX251"/>
    </row>
    <row r="252" spans="1:50" x14ac:dyDescent="0.25">
      <c r="A252"/>
      <c r="B252" s="197"/>
      <c r="C252" s="197"/>
      <c r="D252" s="197"/>
      <c r="E252" s="197"/>
      <c r="F252" s="197"/>
      <c r="G252" s="197"/>
      <c r="H252" s="197"/>
      <c r="I252" s="197"/>
      <c r="J252" s="197"/>
      <c r="K252" s="197"/>
      <c r="L252" s="197"/>
      <c r="M252" s="197"/>
      <c r="N252" s="197"/>
      <c r="O252" s="197"/>
      <c r="P252" s="4"/>
      <c r="Q252" s="4"/>
      <c r="R252" s="179" t="s">
        <v>32</v>
      </c>
      <c r="S252" s="156"/>
      <c r="T252" s="156"/>
      <c r="U252" s="154"/>
      <c r="V252" s="206"/>
      <c r="W252" s="206"/>
      <c r="X252" s="206"/>
      <c r="Y252" s="206"/>
      <c r="Z252" s="206"/>
      <c r="AA252" s="206"/>
      <c r="AB252" s="206"/>
      <c r="AC252" s="154"/>
      <c r="AD252" s="160" t="s">
        <v>34</v>
      </c>
      <c r="AE252" s="154"/>
      <c r="AF252" s="154"/>
      <c r="AG252" s="154"/>
      <c r="AH252" s="207"/>
      <c r="AI252" s="207"/>
      <c r="AJ252" s="207"/>
      <c r="AK252" s="207"/>
      <c r="AL252" s="207"/>
      <c r="AM252" s="207"/>
      <c r="AN252" s="207"/>
      <c r="AO252" s="207"/>
      <c r="AP252" s="207"/>
      <c r="AQ252" s="207"/>
      <c r="AR252" s="207"/>
      <c r="AS252" s="207"/>
      <c r="AT252" s="207"/>
      <c r="AU252" s="207"/>
      <c r="AV252" s="202"/>
      <c r="AW252" s="203"/>
      <c r="AX252"/>
    </row>
    <row r="253" spans="1:50" x14ac:dyDescent="0.25">
      <c r="A253"/>
      <c r="B253" s="143"/>
      <c r="C253" s="143"/>
      <c r="D253" s="143"/>
      <c r="E253" s="143"/>
      <c r="F253" s="143"/>
      <c r="G253" s="143"/>
      <c r="H253" s="143"/>
      <c r="I253" s="143"/>
      <c r="J253" s="143"/>
      <c r="K253" s="143"/>
      <c r="L253" s="143"/>
      <c r="M253" s="143"/>
      <c r="N253" s="143"/>
      <c r="O253" s="143"/>
      <c r="P253" s="4"/>
      <c r="Q253" s="4"/>
      <c r="R253" s="178"/>
      <c r="S253" s="158"/>
      <c r="T253" s="158"/>
      <c r="U253" s="159"/>
      <c r="V253" s="159"/>
      <c r="W253" s="159"/>
      <c r="X253" s="159"/>
      <c r="Y253" s="159"/>
      <c r="Z253" s="159"/>
      <c r="AA253" s="159"/>
      <c r="AB253" s="159"/>
      <c r="AC253" s="159"/>
      <c r="AD253" s="159"/>
      <c r="AE253" s="159"/>
      <c r="AF253" s="159"/>
      <c r="AG253" s="159"/>
      <c r="AH253" s="157"/>
      <c r="AI253" s="158"/>
      <c r="AJ253" s="158"/>
      <c r="AK253" s="159"/>
      <c r="AL253" s="159"/>
      <c r="AM253" s="159"/>
      <c r="AN253" s="159"/>
      <c r="AO253" s="159"/>
      <c r="AP253" s="159"/>
      <c r="AQ253" s="159"/>
      <c r="AR253" s="159"/>
      <c r="AS253" s="159"/>
      <c r="AT253" s="159"/>
      <c r="AU253" s="182"/>
      <c r="AV253" s="202"/>
      <c r="AW253" s="203"/>
      <c r="AX253"/>
    </row>
    <row r="254" spans="1:50" x14ac:dyDescent="0.25">
      <c r="A254"/>
      <c r="B254" s="208" t="s">
        <v>1284</v>
      </c>
      <c r="C254" s="209"/>
      <c r="D254" s="209"/>
      <c r="E254" s="209"/>
      <c r="F254" s="209"/>
      <c r="G254" s="209"/>
      <c r="H254" s="209"/>
      <c r="I254" s="209"/>
      <c r="J254" s="209"/>
      <c r="K254" s="209"/>
      <c r="L254" s="209"/>
      <c r="M254" s="209"/>
      <c r="N254" s="209"/>
      <c r="O254" s="210"/>
      <c r="P254" s="4"/>
      <c r="Q254" s="4"/>
      <c r="R254" s="228" t="s">
        <v>1282</v>
      </c>
      <c r="S254" s="229"/>
      <c r="T254" s="229"/>
      <c r="U254" s="229"/>
      <c r="V254" s="229"/>
      <c r="W254" s="229"/>
      <c r="X254" s="229"/>
      <c r="Y254" s="229"/>
      <c r="Z254" s="229"/>
      <c r="AA254" s="229"/>
      <c r="AB254" s="229"/>
      <c r="AC254" s="229"/>
      <c r="AD254" s="229"/>
      <c r="AE254" s="229"/>
      <c r="AF254" s="229"/>
      <c r="AG254" s="229"/>
      <c r="AH254" s="229"/>
      <c r="AI254" s="229"/>
      <c r="AJ254" s="229"/>
      <c r="AK254" s="229"/>
      <c r="AL254" s="229"/>
      <c r="AM254" s="229"/>
      <c r="AN254" s="229"/>
      <c r="AO254" s="229"/>
      <c r="AP254" s="229"/>
      <c r="AQ254" s="229"/>
      <c r="AR254" s="229"/>
      <c r="AS254" s="229"/>
      <c r="AT254" s="229"/>
      <c r="AU254" s="229"/>
      <c r="AV254" s="202"/>
      <c r="AW254" s="203"/>
      <c r="AX254"/>
    </row>
    <row r="255" spans="1:50" x14ac:dyDescent="0.25">
      <c r="A255"/>
      <c r="B255" s="211"/>
      <c r="C255" s="212"/>
      <c r="D255" s="212"/>
      <c r="E255" s="212"/>
      <c r="F255" s="212"/>
      <c r="G255" s="212"/>
      <c r="H255" s="212"/>
      <c r="I255" s="212"/>
      <c r="J255" s="212"/>
      <c r="K255" s="212"/>
      <c r="L255" s="212"/>
      <c r="M255" s="212"/>
      <c r="N255" s="212"/>
      <c r="O255" s="213"/>
      <c r="P255" s="4"/>
      <c r="Q255" s="4"/>
      <c r="R255" s="230"/>
      <c r="S255" s="231"/>
      <c r="T255" s="231"/>
      <c r="U255" s="231"/>
      <c r="V255" s="231"/>
      <c r="W255" s="231"/>
      <c r="X255" s="231"/>
      <c r="Y255" s="231"/>
      <c r="Z255" s="231"/>
      <c r="AA255" s="231"/>
      <c r="AB255" s="231"/>
      <c r="AC255" s="231"/>
      <c r="AD255" s="231"/>
      <c r="AE255" s="231"/>
      <c r="AF255" s="231"/>
      <c r="AG255" s="231"/>
      <c r="AH255" s="231"/>
      <c r="AI255" s="231"/>
      <c r="AJ255" s="231"/>
      <c r="AK255" s="231"/>
      <c r="AL255" s="231"/>
      <c r="AM255" s="231"/>
      <c r="AN255" s="231"/>
      <c r="AO255" s="231"/>
      <c r="AP255" s="231"/>
      <c r="AQ255" s="231"/>
      <c r="AR255" s="231"/>
      <c r="AS255" s="231"/>
      <c r="AT255" s="231"/>
      <c r="AU255" s="231"/>
      <c r="AV255" s="202"/>
      <c r="AW255" s="203"/>
      <c r="AX255"/>
    </row>
    <row r="256" spans="1:50" x14ac:dyDescent="0.25">
      <c r="A256"/>
      <c r="B256" s="211"/>
      <c r="C256" s="212"/>
      <c r="D256" s="212"/>
      <c r="E256" s="212"/>
      <c r="F256" s="212"/>
      <c r="G256" s="212"/>
      <c r="H256" s="212"/>
      <c r="I256" s="212"/>
      <c r="J256" s="212"/>
      <c r="K256" s="212"/>
      <c r="L256" s="212"/>
      <c r="M256" s="212"/>
      <c r="N256" s="212"/>
      <c r="O256" s="213"/>
      <c r="P256" s="53"/>
      <c r="Q256" s="53"/>
      <c r="R256" s="180"/>
      <c r="S256" s="156"/>
      <c r="T256" s="156"/>
      <c r="U256" s="154"/>
      <c r="V256" s="154"/>
      <c r="W256" s="154"/>
      <c r="X256" s="154"/>
      <c r="Y256" s="154"/>
      <c r="Z256" s="154"/>
      <c r="AA256" s="154"/>
      <c r="AB256" s="154"/>
      <c r="AC256" s="154"/>
      <c r="AD256" s="154"/>
      <c r="AE256" s="154"/>
      <c r="AF256" s="154"/>
      <c r="AG256" s="154"/>
      <c r="AH256" s="155"/>
      <c r="AI256" s="156"/>
      <c r="AJ256" s="156"/>
      <c r="AK256" s="154"/>
      <c r="AL256" s="154"/>
      <c r="AM256" s="154"/>
      <c r="AN256" s="154"/>
      <c r="AO256" s="154"/>
      <c r="AP256" s="154"/>
      <c r="AQ256" s="154"/>
      <c r="AR256" s="154"/>
      <c r="AS256" s="154"/>
      <c r="AT256" s="154"/>
      <c r="AU256" s="154"/>
      <c r="AV256" s="202"/>
      <c r="AW256" s="203"/>
      <c r="AX256"/>
    </row>
    <row r="257" spans="1:50" x14ac:dyDescent="0.25">
      <c r="A257"/>
      <c r="B257" s="211"/>
      <c r="C257" s="212"/>
      <c r="D257" s="212"/>
      <c r="E257" s="212"/>
      <c r="F257" s="212"/>
      <c r="G257" s="212"/>
      <c r="H257" s="212"/>
      <c r="I257" s="212"/>
      <c r="J257" s="212"/>
      <c r="K257" s="212"/>
      <c r="L257" s="212"/>
      <c r="M257" s="212"/>
      <c r="N257" s="212"/>
      <c r="O257" s="213"/>
      <c r="P257" s="53"/>
      <c r="Q257" s="53"/>
      <c r="R257" s="217" t="s">
        <v>1264</v>
      </c>
      <c r="S257" s="218"/>
      <c r="T257" s="219"/>
      <c r="U257" s="219"/>
      <c r="V257" s="219"/>
      <c r="W257" s="219"/>
      <c r="X257" s="219"/>
      <c r="Y257" s="219"/>
      <c r="Z257" s="219"/>
      <c r="AA257" s="173"/>
      <c r="AB257" s="154"/>
      <c r="AC257" s="220" t="s">
        <v>0</v>
      </c>
      <c r="AD257" s="221"/>
      <c r="AE257" s="221"/>
      <c r="AF257" s="222"/>
      <c r="AG257" s="222"/>
      <c r="AH257" s="222"/>
      <c r="AI257" s="222"/>
      <c r="AJ257" s="222"/>
      <c r="AK257" s="222"/>
      <c r="AL257" s="222"/>
      <c r="AM257" s="222"/>
      <c r="AN257" s="222"/>
      <c r="AO257" s="222"/>
      <c r="AP257" s="222"/>
      <c r="AQ257" s="222"/>
      <c r="AR257" s="222"/>
      <c r="AS257" s="222"/>
      <c r="AT257" s="222"/>
      <c r="AU257" s="222"/>
      <c r="AV257" s="202"/>
      <c r="AW257" s="203"/>
      <c r="AX257"/>
    </row>
    <row r="258" spans="1:50" x14ac:dyDescent="0.25">
      <c r="A258"/>
      <c r="B258" s="211"/>
      <c r="C258" s="212"/>
      <c r="D258" s="212"/>
      <c r="E258" s="212"/>
      <c r="F258" s="212"/>
      <c r="G258" s="212"/>
      <c r="H258" s="212"/>
      <c r="I258" s="212"/>
      <c r="J258" s="212"/>
      <c r="K258" s="212"/>
      <c r="L258" s="212"/>
      <c r="M258" s="212"/>
      <c r="N258" s="212"/>
      <c r="O258" s="213"/>
      <c r="P258" s="53"/>
      <c r="Q258" s="53"/>
      <c r="R258" s="180"/>
      <c r="S258" s="156"/>
      <c r="T258" s="156"/>
      <c r="U258" s="154"/>
      <c r="V258" s="154"/>
      <c r="W258" s="154"/>
      <c r="X258" s="154"/>
      <c r="Y258" s="154"/>
      <c r="Z258" s="154"/>
      <c r="AA258" s="154"/>
      <c r="AB258" s="154"/>
      <c r="AC258" s="154"/>
      <c r="AD258" s="154"/>
      <c r="AE258" s="154"/>
      <c r="AF258" s="154"/>
      <c r="AG258" s="154"/>
      <c r="AH258" s="155"/>
      <c r="AI258" s="156"/>
      <c r="AJ258" s="156"/>
      <c r="AK258" s="154"/>
      <c r="AL258" s="154"/>
      <c r="AM258" s="154"/>
      <c r="AN258" s="154"/>
      <c r="AO258" s="154"/>
      <c r="AP258" s="154"/>
      <c r="AQ258" s="154"/>
      <c r="AR258" s="154"/>
      <c r="AS258" s="154"/>
      <c r="AT258" s="154"/>
      <c r="AU258" s="154"/>
      <c r="AV258" s="202"/>
      <c r="AW258" s="203"/>
      <c r="AX258"/>
    </row>
    <row r="259" spans="1:50" x14ac:dyDescent="0.25">
      <c r="A259"/>
      <c r="B259" s="211"/>
      <c r="C259" s="212"/>
      <c r="D259" s="212"/>
      <c r="E259" s="212"/>
      <c r="F259" s="212"/>
      <c r="G259" s="212"/>
      <c r="H259" s="212"/>
      <c r="I259" s="212"/>
      <c r="J259" s="212"/>
      <c r="K259" s="212"/>
      <c r="L259" s="212"/>
      <c r="M259" s="212"/>
      <c r="N259" s="212"/>
      <c r="O259" s="213"/>
      <c r="P259" s="53"/>
      <c r="Q259" s="53"/>
      <c r="R259" s="223" t="s">
        <v>11</v>
      </c>
      <c r="S259" s="224"/>
      <c r="T259" s="219"/>
      <c r="U259" s="219"/>
      <c r="V259" s="219"/>
      <c r="W259" s="219"/>
      <c r="X259" s="219"/>
      <c r="Y259" s="219"/>
      <c r="Z259" s="219"/>
      <c r="AA259" s="173"/>
      <c r="AB259" s="154"/>
      <c r="AC259" s="225"/>
      <c r="AD259" s="221"/>
      <c r="AE259" s="221"/>
      <c r="AF259" s="222"/>
      <c r="AG259" s="222"/>
      <c r="AH259" s="222"/>
      <c r="AI259" s="222"/>
      <c r="AJ259" s="222"/>
      <c r="AK259" s="222"/>
      <c r="AL259" s="222"/>
      <c r="AM259" s="222"/>
      <c r="AN259" s="222"/>
      <c r="AO259" s="222"/>
      <c r="AP259" s="222"/>
      <c r="AQ259" s="222"/>
      <c r="AR259" s="222"/>
      <c r="AS259" s="222"/>
      <c r="AT259" s="222"/>
      <c r="AU259" s="222"/>
      <c r="AV259" s="202"/>
      <c r="AW259" s="203"/>
      <c r="AX259"/>
    </row>
    <row r="260" spans="1:50" x14ac:dyDescent="0.25">
      <c r="A260" s="2"/>
      <c r="B260" s="211"/>
      <c r="C260" s="212"/>
      <c r="D260" s="212"/>
      <c r="E260" s="212"/>
      <c r="F260" s="212"/>
      <c r="G260" s="212"/>
      <c r="H260" s="212"/>
      <c r="I260" s="212"/>
      <c r="J260" s="212"/>
      <c r="K260" s="212"/>
      <c r="L260" s="212"/>
      <c r="M260" s="212"/>
      <c r="N260" s="212"/>
      <c r="O260" s="213"/>
      <c r="P260" s="53"/>
      <c r="Q260" s="53"/>
      <c r="R260" s="180"/>
      <c r="S260" s="156"/>
      <c r="T260" s="156"/>
      <c r="U260" s="154"/>
      <c r="V260" s="154"/>
      <c r="W260" s="154"/>
      <c r="X260" s="154"/>
      <c r="Y260" s="154"/>
      <c r="Z260" s="154"/>
      <c r="AA260" s="154"/>
      <c r="AB260" s="154"/>
      <c r="AC260" s="154"/>
      <c r="AD260" s="154"/>
      <c r="AE260" s="154"/>
      <c r="AF260" s="154"/>
      <c r="AG260" s="154"/>
      <c r="AH260" s="155"/>
      <c r="AI260" s="156"/>
      <c r="AJ260" s="156"/>
      <c r="AK260" s="154"/>
      <c r="AL260" s="154"/>
      <c r="AM260" s="154"/>
      <c r="AN260" s="154"/>
      <c r="AO260" s="154"/>
      <c r="AP260" s="154"/>
      <c r="AQ260" s="154"/>
      <c r="AR260" s="154"/>
      <c r="AS260" s="154"/>
      <c r="AT260" s="154"/>
      <c r="AU260" s="154"/>
      <c r="AV260" s="202"/>
      <c r="AW260" s="203"/>
      <c r="AX260"/>
    </row>
    <row r="261" spans="1:50" x14ac:dyDescent="0.25">
      <c r="A261"/>
      <c r="B261" s="214"/>
      <c r="C261" s="215"/>
      <c r="D261" s="215"/>
      <c r="E261" s="215"/>
      <c r="F261" s="215"/>
      <c r="G261" s="215"/>
      <c r="H261" s="215"/>
      <c r="I261" s="215"/>
      <c r="J261" s="215"/>
      <c r="K261" s="215"/>
      <c r="L261" s="215"/>
      <c r="M261" s="215"/>
      <c r="N261" s="215"/>
      <c r="O261" s="216"/>
      <c r="P261" s="53"/>
      <c r="Q261" s="53"/>
      <c r="R261" s="226" t="s">
        <v>1262</v>
      </c>
      <c r="S261" s="227"/>
      <c r="T261" s="227"/>
      <c r="U261" s="227"/>
      <c r="V261" s="227"/>
      <c r="W261" s="227"/>
      <c r="X261" s="227"/>
      <c r="Y261" s="227"/>
      <c r="Z261" s="227"/>
      <c r="AA261" s="227"/>
      <c r="AB261" s="227"/>
      <c r="AC261" s="227"/>
      <c r="AD261" s="227"/>
      <c r="AE261" s="227"/>
      <c r="AF261" s="227"/>
      <c r="AG261" s="227"/>
      <c r="AH261" s="227"/>
      <c r="AI261" s="227"/>
      <c r="AJ261" s="227"/>
      <c r="AK261" s="227"/>
      <c r="AL261" s="227"/>
      <c r="AM261" s="227"/>
      <c r="AN261" s="227"/>
      <c r="AO261" s="227"/>
      <c r="AP261" s="227"/>
      <c r="AQ261" s="227"/>
      <c r="AR261" s="227"/>
      <c r="AS261" s="227"/>
      <c r="AT261" s="227"/>
      <c r="AU261" s="227"/>
      <c r="AV261" s="202"/>
      <c r="AW261" s="203"/>
      <c r="AX261"/>
    </row>
    <row r="262" spans="1:50" x14ac:dyDescent="0.25">
      <c r="A262"/>
      <c r="B262" s="70"/>
      <c r="C262" s="70"/>
      <c r="D262" s="70"/>
      <c r="E262" s="70"/>
      <c r="F262" s="70"/>
      <c r="G262" s="70"/>
      <c r="H262" s="70"/>
      <c r="I262" s="70"/>
      <c r="J262" s="70"/>
      <c r="K262" s="70"/>
      <c r="L262" s="70"/>
      <c r="M262" s="70"/>
      <c r="N262" s="70"/>
      <c r="O262" s="70"/>
      <c r="P262" s="53"/>
      <c r="Q262" s="53"/>
      <c r="R262" s="184"/>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c r="AS262" s="185"/>
      <c r="AT262" s="185"/>
      <c r="AU262" s="185"/>
      <c r="AV262" s="202"/>
      <c r="AW262" s="203"/>
      <c r="AX262"/>
    </row>
    <row r="263" spans="1:50" ht="15.75" thickBot="1" x14ac:dyDescent="0.3">
      <c r="A263"/>
      <c r="B263" s="53"/>
      <c r="C263" s="53"/>
      <c r="D263" s="53"/>
      <c r="E263" s="53"/>
      <c r="F263" s="53"/>
      <c r="G263" s="53"/>
      <c r="H263" s="53"/>
      <c r="I263" s="53"/>
      <c r="J263" s="53"/>
      <c r="K263" s="53"/>
      <c r="L263" s="53"/>
      <c r="M263" s="53"/>
      <c r="N263" s="53"/>
      <c r="O263" s="53"/>
      <c r="P263" s="53"/>
      <c r="Q263" s="53"/>
      <c r="R263" s="186"/>
      <c r="S263" s="187"/>
      <c r="T263" s="187"/>
      <c r="U263" s="187"/>
      <c r="V263" s="187"/>
      <c r="W263" s="187"/>
      <c r="X263" s="187"/>
      <c r="Y263" s="187"/>
      <c r="Z263" s="187"/>
      <c r="AA263" s="187"/>
      <c r="AB263" s="187"/>
      <c r="AC263" s="187"/>
      <c r="AD263" s="187"/>
      <c r="AE263" s="187"/>
      <c r="AF263" s="187"/>
      <c r="AG263" s="187"/>
      <c r="AH263" s="187"/>
      <c r="AI263" s="187"/>
      <c r="AJ263" s="187"/>
      <c r="AK263" s="187"/>
      <c r="AL263" s="187"/>
      <c r="AM263" s="187"/>
      <c r="AN263" s="187"/>
      <c r="AO263" s="187"/>
      <c r="AP263" s="187"/>
      <c r="AQ263" s="187"/>
      <c r="AR263" s="187"/>
      <c r="AS263" s="187"/>
      <c r="AT263" s="187"/>
      <c r="AU263" s="187"/>
      <c r="AV263" s="204"/>
      <c r="AW263" s="205"/>
      <c r="AX263"/>
    </row>
    <row r="264" spans="1:50" x14ac:dyDescent="0.25">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row>
    <row r="265" spans="1:50" x14ac:dyDescent="0.25">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row>
    <row r="266" spans="1:50" x14ac:dyDescent="0.25">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row>
    <row r="267" spans="1:50" x14ac:dyDescent="0.25">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row>
    <row r="268" spans="1:50" x14ac:dyDescent="0.25">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row>
    <row r="269" spans="1:50" x14ac:dyDescent="0.25">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row>
    <row r="270" spans="1:50" x14ac:dyDescent="0.25">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row>
    <row r="271" spans="1:50" x14ac:dyDescent="0.25">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row>
    <row r="272" spans="1:50" x14ac:dyDescent="0.25">
      <c r="A272"/>
      <c r="B272" s="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row>
    <row r="273" spans="1:50" x14ac:dyDescent="0.25">
      <c r="A273" s="2"/>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row>
    <row r="274" spans="1:50" x14ac:dyDescent="0.25">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row>
    <row r="275" spans="1:50" x14ac:dyDescent="0.25">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row>
    <row r="276" spans="1:50" x14ac:dyDescent="0.25">
      <c r="A276"/>
      <c r="B27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row>
    <row r="277" spans="1:50" x14ac:dyDescent="0.25">
      <c r="A277"/>
      <c r="B277"/>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row>
    <row r="278" spans="1:50" x14ac:dyDescent="0.25">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row>
    <row r="279" spans="1:50" x14ac:dyDescent="0.25">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row>
    <row r="280" spans="1:50" x14ac:dyDescent="0.25">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row>
    <row r="281" spans="1:50" x14ac:dyDescent="0.25">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row>
    <row r="282" spans="1:50" x14ac:dyDescent="0.25">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row>
    <row r="283" spans="1:50" x14ac:dyDescent="0.25">
      <c r="A283"/>
      <c r="B283" s="2"/>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row>
    <row r="284" spans="1:50" x14ac:dyDescent="0.25">
      <c r="A284" s="2"/>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row>
    <row r="285" spans="1:50" x14ac:dyDescent="0.25">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row>
    <row r="286" spans="1:50" x14ac:dyDescent="0.25">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row>
    <row r="287" spans="1:50" x14ac:dyDescent="0.25">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row>
    <row r="288" spans="1:50" x14ac:dyDescent="0.25">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row>
    <row r="289" spans="1:50" x14ac:dyDescent="0.25">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row>
    <row r="290" spans="1:50" x14ac:dyDescent="0.25">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row>
    <row r="291" spans="1:50" x14ac:dyDescent="0.25">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row>
    <row r="292" spans="1:50" x14ac:dyDescent="0.25">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row>
    <row r="293" spans="1:50" x14ac:dyDescent="0.25">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row>
    <row r="294" spans="1:50" x14ac:dyDescent="0.25">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row>
    <row r="295" spans="1:50" x14ac:dyDescent="0.25">
      <c r="A295"/>
      <c r="B295" s="2"/>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row>
    <row r="296" spans="1:50" x14ac:dyDescent="0.25">
      <c r="A296" s="2"/>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row>
    <row r="297" spans="1:50" x14ac:dyDescent="0.25">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row>
    <row r="298" spans="1:50" x14ac:dyDescent="0.25">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row>
    <row r="299" spans="1:50" x14ac:dyDescent="0.25">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row>
    <row r="300" spans="1:50" x14ac:dyDescent="0.25">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row>
    <row r="301" spans="1:50" x14ac:dyDescent="0.25">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row>
    <row r="302" spans="1:50" x14ac:dyDescent="0.25">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row>
    <row r="303" spans="1:50" x14ac:dyDescent="0.25">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row>
    <row r="304" spans="1:50" x14ac:dyDescent="0.25">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row>
    <row r="305" spans="1:50" x14ac:dyDescent="0.25">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row>
    <row r="306" spans="1:50" x14ac:dyDescent="0.25">
      <c r="A306"/>
      <c r="B306" s="2"/>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row>
    <row r="307" spans="1:50" x14ac:dyDescent="0.25">
      <c r="A307" s="2"/>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row>
    <row r="308" spans="1:50" x14ac:dyDescent="0.25">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row>
    <row r="309" spans="1:50" x14ac:dyDescent="0.25">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row>
    <row r="310" spans="1:50" x14ac:dyDescent="0.25">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row>
    <row r="311" spans="1:50" x14ac:dyDescent="0.25">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row>
    <row r="312" spans="1:50" x14ac:dyDescent="0.25">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row>
    <row r="313" spans="1:50" x14ac:dyDescent="0.25">
      <c r="A313"/>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row>
    <row r="314" spans="1:50" x14ac:dyDescent="0.25">
      <c r="A314"/>
      <c r="B314"/>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row>
    <row r="315" spans="1:50" x14ac:dyDescent="0.25">
      <c r="A315"/>
      <c r="B315"/>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row>
    <row r="316" spans="1:50" x14ac:dyDescent="0.25">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row>
    <row r="317" spans="1:50" x14ac:dyDescent="0.25">
      <c r="A317"/>
      <c r="B317" s="2"/>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row>
    <row r="318" spans="1:50" x14ac:dyDescent="0.25">
      <c r="A318" s="2"/>
      <c r="B31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row>
    <row r="319" spans="1:50" x14ac:dyDescent="0.25">
      <c r="A319"/>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row>
    <row r="320" spans="1:50" x14ac:dyDescent="0.25">
      <c r="A320"/>
      <c r="B320"/>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row>
    <row r="321" spans="1:50" x14ac:dyDescent="0.25">
      <c r="A321"/>
      <c r="B321"/>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row>
    <row r="322" spans="1:50" x14ac:dyDescent="0.25">
      <c r="A322"/>
      <c r="B322"/>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row>
    <row r="323" spans="1:50" x14ac:dyDescent="0.25">
      <c r="A323"/>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row>
    <row r="324" spans="1:50" x14ac:dyDescent="0.25">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row>
    <row r="325" spans="1:50" x14ac:dyDescent="0.25">
      <c r="A325"/>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row>
    <row r="326" spans="1:50" x14ac:dyDescent="0.25">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row>
    <row r="327" spans="1:50" x14ac:dyDescent="0.25">
      <c r="A327"/>
      <c r="B327"/>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row>
    <row r="328" spans="1:50" x14ac:dyDescent="0.25">
      <c r="A328"/>
      <c r="B328" s="2"/>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row>
    <row r="329" spans="1:50" x14ac:dyDescent="0.25">
      <c r="A329" s="2"/>
      <c r="B329"/>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row>
    <row r="330" spans="1:50" x14ac:dyDescent="0.25">
      <c r="A330"/>
      <c r="B330"/>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row>
    <row r="331" spans="1:50" x14ac:dyDescent="0.25">
      <c r="A331"/>
      <c r="B331"/>
      <c r="C33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row>
    <row r="332" spans="1:50" x14ac:dyDescent="0.25">
      <c r="A332"/>
      <c r="B332"/>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row>
    <row r="333" spans="1:50" x14ac:dyDescent="0.25">
      <c r="A333"/>
      <c r="B333"/>
      <c r="C33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row>
    <row r="334" spans="1:50" x14ac:dyDescent="0.25">
      <c r="A334"/>
      <c r="B334"/>
      <c r="C334"/>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row>
    <row r="335" spans="1:50" x14ac:dyDescent="0.25">
      <c r="A335"/>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row>
    <row r="336" spans="1:50" x14ac:dyDescent="0.25">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row>
    <row r="337" spans="1:50" x14ac:dyDescent="0.25">
      <c r="A337"/>
      <c r="B33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row>
    <row r="338" spans="1:50" x14ac:dyDescent="0.25">
      <c r="A338"/>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row>
    <row r="339" spans="1:50" x14ac:dyDescent="0.25">
      <c r="A339"/>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row>
    <row r="340" spans="1:50" x14ac:dyDescent="0.25">
      <c r="A340"/>
      <c r="B340"/>
      <c r="C340"/>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row>
    <row r="341" spans="1:50" x14ac:dyDescent="0.25">
      <c r="A341"/>
      <c r="B341"/>
      <c r="C341"/>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row>
    <row r="342" spans="1:50" x14ac:dyDescent="0.25">
      <c r="A342"/>
      <c r="B342"/>
      <c r="C342"/>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row>
    <row r="343" spans="1:50" x14ac:dyDescent="0.25">
      <c r="A343"/>
      <c r="B343"/>
      <c r="C34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row>
    <row r="344" spans="1:50" x14ac:dyDescent="0.25">
      <c r="A344"/>
      <c r="B344"/>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row>
    <row r="345" spans="1:50" x14ac:dyDescent="0.25">
      <c r="A345"/>
      <c r="AX345"/>
    </row>
  </sheetData>
  <sheetProtection selectLockedCells="1"/>
  <mergeCells count="416">
    <mergeCell ref="R222:AU223"/>
    <mergeCell ref="R207:AU208"/>
    <mergeCell ref="R192:AU193"/>
    <mergeCell ref="R12:AW12"/>
    <mergeCell ref="R14:AW15"/>
    <mergeCell ref="AK17:AW17"/>
    <mergeCell ref="V23:AB23"/>
    <mergeCell ref="Z25:AI25"/>
    <mergeCell ref="R36:AW36"/>
    <mergeCell ref="R37:AW37"/>
    <mergeCell ref="R64:AU65"/>
    <mergeCell ref="R79:AU80"/>
    <mergeCell ref="R97:AU98"/>
    <mergeCell ref="R112:AU113"/>
    <mergeCell ref="R127:AU128"/>
    <mergeCell ref="AV203:AW216"/>
    <mergeCell ref="R69:S69"/>
    <mergeCell ref="T69:Z69"/>
    <mergeCell ref="AC69:AE69"/>
    <mergeCell ref="AF69:AU69"/>
    <mergeCell ref="V205:AB205"/>
    <mergeCell ref="AH205:AU205"/>
    <mergeCell ref="AV75:AW88"/>
    <mergeCell ref="C14:O34"/>
    <mergeCell ref="B14:B34"/>
    <mergeCell ref="R67:S67"/>
    <mergeCell ref="T67:Z67"/>
    <mergeCell ref="AC67:AE67"/>
    <mergeCell ref="AF67:AU67"/>
    <mergeCell ref="AN27:AW28"/>
    <mergeCell ref="AN29:AW30"/>
    <mergeCell ref="AH30:AK30"/>
    <mergeCell ref="R17:S17"/>
    <mergeCell ref="AH17:AJ17"/>
    <mergeCell ref="T19:AW19"/>
    <mergeCell ref="T21:AW21"/>
    <mergeCell ref="AS25:AW25"/>
    <mergeCell ref="R21:S21"/>
    <mergeCell ref="R19:S19"/>
    <mergeCell ref="AC23:AJ23"/>
    <mergeCell ref="AN158:AO158"/>
    <mergeCell ref="AF157:AG157"/>
    <mergeCell ref="AH157:AI157"/>
    <mergeCell ref="AK157:AM157"/>
    <mergeCell ref="AN157:AO157"/>
    <mergeCell ref="AQ157:AR157"/>
    <mergeCell ref="AS157:AT157"/>
    <mergeCell ref="AP2:AW3"/>
    <mergeCell ref="AP4:AW5"/>
    <mergeCell ref="K5:AN6"/>
    <mergeCell ref="B10:O13"/>
    <mergeCell ref="AP6:AW6"/>
    <mergeCell ref="AP9:AW10"/>
    <mergeCell ref="AP7:AW8"/>
    <mergeCell ref="H180:N180"/>
    <mergeCell ref="R180:V180"/>
    <mergeCell ref="J177:O178"/>
    <mergeCell ref="J175:O175"/>
    <mergeCell ref="Q175:T175"/>
    <mergeCell ref="Q171:T171"/>
    <mergeCell ref="B156:K156"/>
    <mergeCell ref="L156:O156"/>
    <mergeCell ref="P156:Q156"/>
    <mergeCell ref="B157:K157"/>
    <mergeCell ref="L157:O157"/>
    <mergeCell ref="P157:Q157"/>
    <mergeCell ref="R156:S156"/>
    <mergeCell ref="B158:K158"/>
    <mergeCell ref="L158:O158"/>
    <mergeCell ref="P158:Q158"/>
    <mergeCell ref="R158:S158"/>
    <mergeCell ref="U156:V156"/>
    <mergeCell ref="U158:V158"/>
    <mergeCell ref="AG176:AO177"/>
    <mergeCell ref="AP176:AV177"/>
    <mergeCell ref="AB176:AF177"/>
    <mergeCell ref="P177:T178"/>
    <mergeCell ref="AU169:AV169"/>
    <mergeCell ref="AS171:AV171"/>
    <mergeCell ref="AK156:AM156"/>
    <mergeCell ref="AN156:AO156"/>
    <mergeCell ref="AQ156:AR156"/>
    <mergeCell ref="AS156:AT156"/>
    <mergeCell ref="AV156:AW156"/>
    <mergeCell ref="R157:S157"/>
    <mergeCell ref="U157:V157"/>
    <mergeCell ref="W157:X157"/>
    <mergeCell ref="Z157:AB157"/>
    <mergeCell ref="AC157:AD157"/>
    <mergeCell ref="AE171:AO171"/>
    <mergeCell ref="AV157:AW157"/>
    <mergeCell ref="W158:X158"/>
    <mergeCell ref="Z158:AB158"/>
    <mergeCell ref="AC158:AD158"/>
    <mergeCell ref="AF158:AG158"/>
    <mergeCell ref="AH158:AI158"/>
    <mergeCell ref="AK158:AM158"/>
    <mergeCell ref="K7:AN8"/>
    <mergeCell ref="AK23:AW23"/>
    <mergeCell ref="AV45:AW58"/>
    <mergeCell ref="R54:S54"/>
    <mergeCell ref="T54:Z54"/>
    <mergeCell ref="AC52:AE52"/>
    <mergeCell ref="AF52:AU52"/>
    <mergeCell ref="V47:AB47"/>
    <mergeCell ref="AH47:AU47"/>
    <mergeCell ref="R52:S52"/>
    <mergeCell ref="T52:Z52"/>
    <mergeCell ref="R49:AU49"/>
    <mergeCell ref="R41:T41"/>
    <mergeCell ref="U41:AG41"/>
    <mergeCell ref="AK41:AW41"/>
    <mergeCell ref="R39:S39"/>
    <mergeCell ref="T39:Z39"/>
    <mergeCell ref="AC39:AD39"/>
    <mergeCell ref="AE39:AK39"/>
    <mergeCell ref="AO39:AP39"/>
    <mergeCell ref="AQ39:AW39"/>
    <mergeCell ref="AH41:AJ41"/>
    <mergeCell ref="B41:O50"/>
    <mergeCell ref="R34:AW34"/>
    <mergeCell ref="AV188:AW201"/>
    <mergeCell ref="V190:AB190"/>
    <mergeCell ref="AH190:AU190"/>
    <mergeCell ref="R195:S195"/>
    <mergeCell ref="T195:Z195"/>
    <mergeCell ref="AC195:AE195"/>
    <mergeCell ref="AF195:AU195"/>
    <mergeCell ref="R197:S197"/>
    <mergeCell ref="T197:Z197"/>
    <mergeCell ref="AC197:AE197"/>
    <mergeCell ref="AF197:AU197"/>
    <mergeCell ref="R199:AU201"/>
    <mergeCell ref="D53:I54"/>
    <mergeCell ref="D56:I57"/>
    <mergeCell ref="J56:M57"/>
    <mergeCell ref="AC54:AE54"/>
    <mergeCell ref="AF54:AU54"/>
    <mergeCell ref="R84:S84"/>
    <mergeCell ref="T84:Z84"/>
    <mergeCell ref="AC84:AE84"/>
    <mergeCell ref="AF84:AU84"/>
    <mergeCell ref="K58:M58"/>
    <mergeCell ref="D58:I58"/>
    <mergeCell ref="D60:I60"/>
    <mergeCell ref="K60:M60"/>
    <mergeCell ref="J62:M62"/>
    <mergeCell ref="D62:I62"/>
    <mergeCell ref="D65:I65"/>
    <mergeCell ref="B83:O89"/>
    <mergeCell ref="J65:M65"/>
    <mergeCell ref="D69:H69"/>
    <mergeCell ref="I69:M69"/>
    <mergeCell ref="D67:M67"/>
    <mergeCell ref="AV60:AW73"/>
    <mergeCell ref="AV218:AW231"/>
    <mergeCell ref="V220:AB220"/>
    <mergeCell ref="B1:S1"/>
    <mergeCell ref="T1:AN1"/>
    <mergeCell ref="AH220:AU220"/>
    <mergeCell ref="R225:S225"/>
    <mergeCell ref="T225:Z225"/>
    <mergeCell ref="AC225:AE225"/>
    <mergeCell ref="AF225:AU225"/>
    <mergeCell ref="R227:S227"/>
    <mergeCell ref="T227:Z227"/>
    <mergeCell ref="AC227:AE227"/>
    <mergeCell ref="Y27:AG28"/>
    <mergeCell ref="AH28:AK29"/>
    <mergeCell ref="S29:AF30"/>
    <mergeCell ref="T210:Z210"/>
    <mergeCell ref="AV93:AW106"/>
    <mergeCell ref="V95:AB95"/>
    <mergeCell ref="AH95:AU95"/>
    <mergeCell ref="R100:S100"/>
    <mergeCell ref="T100:Z100"/>
    <mergeCell ref="AC100:AE100"/>
    <mergeCell ref="J53:M54"/>
    <mergeCell ref="B198:O209"/>
    <mergeCell ref="R102:S102"/>
    <mergeCell ref="T102:Z102"/>
    <mergeCell ref="AC102:AE102"/>
    <mergeCell ref="AF102:AU102"/>
    <mergeCell ref="R203:AU203"/>
    <mergeCell ref="R214:AU216"/>
    <mergeCell ref="AF100:AU100"/>
    <mergeCell ref="AH62:AU62"/>
    <mergeCell ref="V62:AB62"/>
    <mergeCell ref="R210:S210"/>
    <mergeCell ref="V77:AB77"/>
    <mergeCell ref="AH77:AU77"/>
    <mergeCell ref="R82:S82"/>
    <mergeCell ref="T82:Z82"/>
    <mergeCell ref="AC82:AE82"/>
    <mergeCell ref="AC210:AE210"/>
    <mergeCell ref="AF210:AU210"/>
    <mergeCell ref="AF82:AU82"/>
    <mergeCell ref="R212:S212"/>
    <mergeCell ref="T212:Z212"/>
    <mergeCell ref="AC212:AE212"/>
    <mergeCell ref="V110:AB110"/>
    <mergeCell ref="AH110:AU110"/>
    <mergeCell ref="R115:S115"/>
    <mergeCell ref="T115:Z115"/>
    <mergeCell ref="AC115:AE115"/>
    <mergeCell ref="AF115:AU115"/>
    <mergeCell ref="R117:S117"/>
    <mergeCell ref="AF227:AU227"/>
    <mergeCell ref="AF212:AU212"/>
    <mergeCell ref="R218:AU218"/>
    <mergeCell ref="Q173:T173"/>
    <mergeCell ref="AB173:AV175"/>
    <mergeCell ref="Q169:T169"/>
    <mergeCell ref="AC169:AT169"/>
    <mergeCell ref="W156:X156"/>
    <mergeCell ref="Z156:AB156"/>
    <mergeCell ref="AC156:AD156"/>
    <mergeCell ref="AF156:AG156"/>
    <mergeCell ref="AH156:AI156"/>
    <mergeCell ref="AQ158:AR158"/>
    <mergeCell ref="AS158:AT158"/>
    <mergeCell ref="AV158:AW158"/>
    <mergeCell ref="AS148:AW148"/>
    <mergeCell ref="AN148:AR148"/>
    <mergeCell ref="AH148:AM148"/>
    <mergeCell ref="AC148:AG148"/>
    <mergeCell ref="AS149:AT149"/>
    <mergeCell ref="AV149:AW149"/>
    <mergeCell ref="AC149:AD149"/>
    <mergeCell ref="AF149:AG149"/>
    <mergeCell ref="AH149:AI149"/>
    <mergeCell ref="AK149:AM149"/>
    <mergeCell ref="AN149:AO149"/>
    <mergeCell ref="AQ149:AR149"/>
    <mergeCell ref="R149:S149"/>
    <mergeCell ref="U149:V149"/>
    <mergeCell ref="W149:X149"/>
    <mergeCell ref="Z149:AB149"/>
    <mergeCell ref="W150:X150"/>
    <mergeCell ref="Z150:AB150"/>
    <mergeCell ref="AC150:AD150"/>
    <mergeCell ref="AF150:AG150"/>
    <mergeCell ref="P148:Q148"/>
    <mergeCell ref="B148:K148"/>
    <mergeCell ref="L148:O148"/>
    <mergeCell ref="B149:K149"/>
    <mergeCell ref="L149:O149"/>
    <mergeCell ref="P149:Q149"/>
    <mergeCell ref="L150:O150"/>
    <mergeCell ref="P150:Q150"/>
    <mergeCell ref="W148:AB148"/>
    <mergeCell ref="R148:V148"/>
    <mergeCell ref="AN154:AO154"/>
    <mergeCell ref="AV153:AW153"/>
    <mergeCell ref="AN155:AO155"/>
    <mergeCell ref="AQ155:AR155"/>
    <mergeCell ref="AS155:AT155"/>
    <mergeCell ref="AV152:AW152"/>
    <mergeCell ref="AS154:AT154"/>
    <mergeCell ref="AV154:AW154"/>
    <mergeCell ref="AV151:AW151"/>
    <mergeCell ref="AN153:AO153"/>
    <mergeCell ref="AQ153:AR153"/>
    <mergeCell ref="AS153:AT153"/>
    <mergeCell ref="AV155:AW155"/>
    <mergeCell ref="AQ152:AR152"/>
    <mergeCell ref="AS152:AT152"/>
    <mergeCell ref="B152:K152"/>
    <mergeCell ref="L152:O152"/>
    <mergeCell ref="B153:K153"/>
    <mergeCell ref="L153:O153"/>
    <mergeCell ref="R150:S150"/>
    <mergeCell ref="R155:S155"/>
    <mergeCell ref="P154:Q154"/>
    <mergeCell ref="P155:Q155"/>
    <mergeCell ref="P152:Q152"/>
    <mergeCell ref="P153:Q153"/>
    <mergeCell ref="R154:S154"/>
    <mergeCell ref="R153:S153"/>
    <mergeCell ref="R151:S151"/>
    <mergeCell ref="P151:Q151"/>
    <mergeCell ref="B151:K151"/>
    <mergeCell ref="L151:O151"/>
    <mergeCell ref="R152:S152"/>
    <mergeCell ref="B154:K154"/>
    <mergeCell ref="L154:O154"/>
    <mergeCell ref="B155:K155"/>
    <mergeCell ref="L155:O155"/>
    <mergeCell ref="AC117:AE117"/>
    <mergeCell ref="AF117:AU117"/>
    <mergeCell ref="AC153:AD153"/>
    <mergeCell ref="AF153:AG153"/>
    <mergeCell ref="U155:V155"/>
    <mergeCell ref="T117:Z117"/>
    <mergeCell ref="AF155:AG155"/>
    <mergeCell ref="AH155:AI155"/>
    <mergeCell ref="U154:V154"/>
    <mergeCell ref="AK155:AM155"/>
    <mergeCell ref="AC154:AD154"/>
    <mergeCell ref="AF154:AG154"/>
    <mergeCell ref="AH154:AI154"/>
    <mergeCell ref="AK154:AM154"/>
    <mergeCell ref="AH153:AI153"/>
    <mergeCell ref="AK151:AM151"/>
    <mergeCell ref="AH141:AW141"/>
    <mergeCell ref="AV123:AW136"/>
    <mergeCell ref="AV108:AW121"/>
    <mergeCell ref="Z155:AB155"/>
    <mergeCell ref="AC155:AD155"/>
    <mergeCell ref="AK152:AM152"/>
    <mergeCell ref="AN152:AO152"/>
    <mergeCell ref="Z153:AB153"/>
    <mergeCell ref="R123:AU123"/>
    <mergeCell ref="R141:AG141"/>
    <mergeCell ref="R130:S130"/>
    <mergeCell ref="T130:Z130"/>
    <mergeCell ref="AC130:AE130"/>
    <mergeCell ref="R132:S132"/>
    <mergeCell ref="T132:Z132"/>
    <mergeCell ref="AC132:AE132"/>
    <mergeCell ref="AF130:AU130"/>
    <mergeCell ref="V125:AB125"/>
    <mergeCell ref="AH125:AU125"/>
    <mergeCell ref="AF132:AU132"/>
    <mergeCell ref="AQ154:AR154"/>
    <mergeCell ref="Z154:AB154"/>
    <mergeCell ref="AN151:AO151"/>
    <mergeCell ref="AQ151:AR151"/>
    <mergeCell ref="AS151:AT151"/>
    <mergeCell ref="AH142:AW145"/>
    <mergeCell ref="B147:AW147"/>
    <mergeCell ref="C140:AW140"/>
    <mergeCell ref="B91:P96"/>
    <mergeCell ref="B107:O110"/>
    <mergeCell ref="B122:O125"/>
    <mergeCell ref="AK153:AM153"/>
    <mergeCell ref="U151:V151"/>
    <mergeCell ref="W151:X151"/>
    <mergeCell ref="Z151:AB151"/>
    <mergeCell ref="AC151:AD151"/>
    <mergeCell ref="AF151:AG151"/>
    <mergeCell ref="U152:V152"/>
    <mergeCell ref="U153:V153"/>
    <mergeCell ref="W153:X153"/>
    <mergeCell ref="U150:V150"/>
    <mergeCell ref="AV150:AW150"/>
    <mergeCell ref="R93:AU93"/>
    <mergeCell ref="R108:AU108"/>
    <mergeCell ref="AC152:AD152"/>
    <mergeCell ref="AF152:AG152"/>
    <mergeCell ref="AH152:AI152"/>
    <mergeCell ref="AH150:AI150"/>
    <mergeCell ref="AK150:AM150"/>
    <mergeCell ref="AN150:AO150"/>
    <mergeCell ref="AQ150:AR150"/>
    <mergeCell ref="AS150:AT150"/>
    <mergeCell ref="AH151:AI151"/>
    <mergeCell ref="B211:O217"/>
    <mergeCell ref="G182:V182"/>
    <mergeCell ref="B160:AW167"/>
    <mergeCell ref="C141:Q141"/>
    <mergeCell ref="T17:AG17"/>
    <mergeCell ref="R56:AU58"/>
    <mergeCell ref="R71:AU73"/>
    <mergeCell ref="R86:AU88"/>
    <mergeCell ref="R104:AU106"/>
    <mergeCell ref="R119:AU121"/>
    <mergeCell ref="R134:AU136"/>
    <mergeCell ref="R188:AU188"/>
    <mergeCell ref="R50:AU50"/>
    <mergeCell ref="B150:K150"/>
    <mergeCell ref="W155:X155"/>
    <mergeCell ref="B98:O105"/>
    <mergeCell ref="B112:O119"/>
    <mergeCell ref="B128:O135"/>
    <mergeCell ref="R45:AU45"/>
    <mergeCell ref="R60:AU60"/>
    <mergeCell ref="R75:AU75"/>
    <mergeCell ref="W154:X154"/>
    <mergeCell ref="W152:X152"/>
    <mergeCell ref="Z152:AB152"/>
    <mergeCell ref="B238:O245"/>
    <mergeCell ref="R241:S241"/>
    <mergeCell ref="T241:Z241"/>
    <mergeCell ref="AC241:AE241"/>
    <mergeCell ref="AF241:AU241"/>
    <mergeCell ref="R243:S243"/>
    <mergeCell ref="T243:Z243"/>
    <mergeCell ref="AC243:AE243"/>
    <mergeCell ref="AF243:AU243"/>
    <mergeCell ref="R245:AU247"/>
    <mergeCell ref="R238:AU239"/>
    <mergeCell ref="R229:AU231"/>
    <mergeCell ref="C142:Q145"/>
    <mergeCell ref="R142:AG145"/>
    <mergeCell ref="B249:O252"/>
    <mergeCell ref="R250:AU250"/>
    <mergeCell ref="AV250:AW263"/>
    <mergeCell ref="V252:AB252"/>
    <mergeCell ref="AH252:AU252"/>
    <mergeCell ref="B254:O261"/>
    <mergeCell ref="R257:S257"/>
    <mergeCell ref="T257:Z257"/>
    <mergeCell ref="AC257:AE257"/>
    <mergeCell ref="AF257:AU257"/>
    <mergeCell ref="R259:S259"/>
    <mergeCell ref="T259:Z259"/>
    <mergeCell ref="AC259:AE259"/>
    <mergeCell ref="AF259:AU259"/>
    <mergeCell ref="R261:AU263"/>
    <mergeCell ref="R254:AU255"/>
    <mergeCell ref="B233:O236"/>
    <mergeCell ref="R234:AU234"/>
    <mergeCell ref="AV234:AW247"/>
    <mergeCell ref="V236:AB236"/>
    <mergeCell ref="AH236:AU236"/>
  </mergeCells>
  <hyperlinks>
    <hyperlink ref="R41" r:id="rId1"/>
    <hyperlink ref="AH41" r:id="rId2"/>
    <hyperlink ref="AC52" r:id="rId3"/>
    <hyperlink ref="AC67" r:id="rId4"/>
    <hyperlink ref="AC82" r:id="rId5"/>
    <hyperlink ref="AC100" r:id="rId6"/>
    <hyperlink ref="AC115" r:id="rId7"/>
    <hyperlink ref="AC130" r:id="rId8"/>
    <hyperlink ref="AC195" r:id="rId9"/>
    <hyperlink ref="AC210" r:id="rId10"/>
    <hyperlink ref="AC225" r:id="rId11"/>
    <hyperlink ref="AC241" r:id="rId12"/>
    <hyperlink ref="AC257" r:id="rId13"/>
    <hyperlink ref="AH17" r:id="rId14"/>
  </hyperlinks>
  <printOptions horizontalCentered="1"/>
  <pageMargins left="0.25" right="0.25" top="0.75" bottom="0.75" header="0.3" footer="0.3"/>
  <pageSetup paperSize="9" scale="65" orientation="portrait" r:id="rId15"/>
  <headerFooter>
    <oddFooter>&amp;LFWDA     Service "Affiliation - Licences"
                 38-40, rue Saint-Simon
                 94000 CRETEIL&amp;RRNA : W941009572
SIRET : 81271093700010</oddFooter>
  </headerFooter>
  <rowBreaks count="2" manualBreakCount="2">
    <brk id="90" max="16383" man="1"/>
    <brk id="183" max="16383" man="1"/>
  </rowBreaks>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E7"/>
  <sheetViews>
    <sheetView workbookViewId="0">
      <selection activeCell="AN4" sqref="AN4:AU5"/>
    </sheetView>
  </sheetViews>
  <sheetFormatPr baseColWidth="10" defaultRowHeight="15" outlineLevelCol="2" x14ac:dyDescent="0.25"/>
  <cols>
    <col min="1" max="1" width="12.42578125" bestFit="1" customWidth="1"/>
    <col min="2" max="3" width="10.7109375" bestFit="1" customWidth="1"/>
    <col min="4" max="4" width="18" bestFit="1" customWidth="1"/>
    <col min="5" max="5" width="8.140625" bestFit="1" customWidth="1"/>
    <col min="6" max="6" width="10.7109375" bestFit="1" customWidth="1"/>
    <col min="7" max="7" width="24.140625" bestFit="1" customWidth="1"/>
    <col min="8" max="8" width="12.42578125" bestFit="1" customWidth="1"/>
    <col min="9" max="9" width="10.7109375" customWidth="1"/>
    <col min="10" max="10" width="19.42578125" bestFit="1" customWidth="1" outlineLevel="1"/>
    <col min="11" max="11" width="7.140625" bestFit="1" customWidth="1" outlineLevel="1"/>
    <col min="12" max="12" width="20.28515625" bestFit="1" customWidth="1" outlineLevel="1"/>
    <col min="13" max="15" width="12.7109375" customWidth="1" outlineLevel="1"/>
    <col min="16" max="19" width="25.7109375" customWidth="1" outlineLevel="1"/>
    <col min="20" max="20" width="2.7109375" customWidth="1"/>
    <col min="21" max="21" width="5.28515625" customWidth="1" outlineLevel="1"/>
    <col min="22" max="23" width="11.42578125" customWidth="1" outlineLevel="1"/>
    <col min="24" max="24" width="26.7109375" bestFit="1" customWidth="1" outlineLevel="1"/>
    <col min="25" max="25" width="7.140625" bestFit="1" customWidth="1" outlineLevel="1"/>
    <col min="26" max="26" width="20.28515625" bestFit="1" customWidth="1" outlineLevel="1"/>
    <col min="27" max="28" width="12.7109375" bestFit="1" customWidth="1" outlineLevel="1"/>
    <col min="29" max="29" width="12.7109375" customWidth="1" outlineLevel="1"/>
    <col min="30" max="30" width="29" bestFit="1" customWidth="1" outlineLevel="1"/>
    <col min="31" max="31" width="11.42578125" customWidth="1" outlineLevel="1"/>
    <col min="32" max="32" width="2.7109375" customWidth="1"/>
    <col min="33" max="33" width="21.85546875" bestFit="1" customWidth="1" outlineLevel="2"/>
    <col min="34" max="34" width="5.28515625" bestFit="1" customWidth="1" outlineLevel="2"/>
    <col min="35" max="35" width="11.42578125" customWidth="1" outlineLevel="2"/>
    <col min="36" max="36" width="11.7109375" bestFit="1" customWidth="1" outlineLevel="2"/>
    <col min="37" max="37" width="31" bestFit="1" customWidth="1" outlineLevel="2"/>
    <col min="38" max="38" width="7.140625" bestFit="1" customWidth="1" outlineLevel="2"/>
    <col min="39" max="39" width="20.140625" bestFit="1" customWidth="1" outlineLevel="2"/>
    <col min="40" max="40" width="10.7109375" bestFit="1" customWidth="1" outlineLevel="2"/>
    <col min="41" max="41" width="9.28515625" bestFit="1" customWidth="1" outlineLevel="2"/>
    <col min="42" max="43" width="12.7109375" customWidth="1" outlineLevel="2"/>
    <col min="44" max="44" width="29" bestFit="1" customWidth="1" outlineLevel="2"/>
    <col min="45" max="45" width="11.42578125" customWidth="1" outlineLevel="2"/>
    <col min="46" max="46" width="16.28515625" bestFit="1" customWidth="1" outlineLevel="2"/>
    <col min="47" max="47" width="24" bestFit="1" customWidth="1" outlineLevel="2"/>
    <col min="48" max="48" width="14.85546875" bestFit="1" customWidth="1" outlineLevel="2"/>
    <col min="49" max="49" width="12.7109375" bestFit="1" customWidth="1" outlineLevel="2"/>
    <col min="50" max="50" width="1.7109375" customWidth="1" outlineLevel="1"/>
    <col min="51" max="51" width="21.85546875" bestFit="1" customWidth="1" outlineLevel="2"/>
    <col min="52" max="52" width="5.28515625" customWidth="1" outlineLevel="2"/>
    <col min="53" max="53" width="8.140625" bestFit="1" customWidth="1" outlineLevel="2"/>
    <col min="54" max="54" width="11.7109375" bestFit="1" customWidth="1" outlineLevel="2"/>
    <col min="55" max="55" width="31" bestFit="1" customWidth="1" outlineLevel="2"/>
    <col min="56" max="56" width="7.140625" bestFit="1" customWidth="1" outlineLevel="2"/>
    <col min="57" max="57" width="20.140625" bestFit="1" customWidth="1" outlineLevel="2"/>
    <col min="58" max="58" width="10.7109375" bestFit="1" customWidth="1" outlineLevel="2"/>
    <col min="59" max="59" width="9.28515625" bestFit="1" customWidth="1" outlineLevel="2"/>
    <col min="60" max="61" width="12.7109375" customWidth="1" outlineLevel="2"/>
    <col min="62" max="62" width="29" bestFit="1" customWidth="1" outlineLevel="2"/>
    <col min="63" max="63" width="11.42578125" customWidth="1" outlineLevel="2"/>
    <col min="64" max="64" width="16.28515625" bestFit="1" customWidth="1" outlineLevel="2"/>
    <col min="65" max="65" width="24" bestFit="1" customWidth="1" outlineLevel="2"/>
    <col min="66" max="66" width="14.85546875" bestFit="1" customWidth="1" outlineLevel="2"/>
    <col min="67" max="67" width="12.7109375" bestFit="1" customWidth="1" outlineLevel="2"/>
    <col min="68" max="68" width="1.7109375" customWidth="1" outlineLevel="1"/>
    <col min="69" max="69" width="21.85546875" bestFit="1" customWidth="1" outlineLevel="2"/>
    <col min="70" max="70" width="5.28515625" customWidth="1" outlineLevel="2"/>
    <col min="71" max="71" width="7.7109375" bestFit="1" customWidth="1" outlineLevel="2"/>
    <col min="72" max="72" width="8.7109375" bestFit="1" customWidth="1" outlineLevel="2"/>
    <col min="73" max="73" width="23.42578125" bestFit="1" customWidth="1" outlineLevel="2"/>
    <col min="74" max="74" width="7.140625" bestFit="1" customWidth="1" outlineLevel="2"/>
    <col min="75" max="75" width="20.7109375" bestFit="1" customWidth="1" outlineLevel="2"/>
    <col min="76" max="76" width="10.7109375" bestFit="1" customWidth="1" outlineLevel="2"/>
    <col min="77" max="77" width="9.28515625" bestFit="1" customWidth="1" outlineLevel="2"/>
    <col min="78" max="79" width="12.7109375" customWidth="1" outlineLevel="2"/>
    <col min="80" max="81" width="11.42578125" customWidth="1" outlineLevel="2"/>
    <col min="82" max="82" width="24" bestFit="1" customWidth="1" outlineLevel="2"/>
    <col min="83" max="83" width="14.85546875" bestFit="1" customWidth="1" outlineLevel="2"/>
    <col min="84" max="84" width="12.7109375" bestFit="1" customWidth="1" outlineLevel="2"/>
    <col min="85" max="85" width="11.42578125" customWidth="1" outlineLevel="2"/>
    <col min="86" max="86" width="1.7109375" customWidth="1" outlineLevel="1"/>
    <col min="87" max="87" width="10.140625" bestFit="1" customWidth="1" outlineLevel="2"/>
    <col min="88" max="88" width="5.28515625" customWidth="1" outlineLevel="2"/>
    <col min="89" max="95" width="11.42578125" customWidth="1" outlineLevel="2"/>
    <col min="96" max="97" width="12.7109375" customWidth="1" outlineLevel="2"/>
    <col min="98" max="103" width="11.42578125" customWidth="1" outlineLevel="2"/>
    <col min="104" max="104" width="1.85546875" customWidth="1" outlineLevel="1"/>
    <col min="105" max="105" width="10.140625" bestFit="1" customWidth="1" outlineLevel="2"/>
    <col min="106" max="106" width="5.28515625" customWidth="1" outlineLevel="2"/>
    <col min="107" max="113" width="11.42578125" customWidth="1" outlineLevel="2"/>
    <col min="114" max="115" width="12.7109375" customWidth="1" outlineLevel="2"/>
    <col min="116" max="121" width="11.42578125" customWidth="1" outlineLevel="2"/>
    <col min="122" max="122" width="1.7109375" customWidth="1" outlineLevel="1"/>
    <col min="123" max="123" width="10.140625" bestFit="1" customWidth="1" outlineLevel="1"/>
    <col min="124" max="124" width="5.28515625" customWidth="1" outlineLevel="1"/>
    <col min="125" max="131" width="11.42578125" customWidth="1" outlineLevel="1"/>
    <col min="132" max="133" width="12.7109375" customWidth="1" outlineLevel="1"/>
    <col min="134" max="139" width="11.42578125" customWidth="1" outlineLevel="1"/>
    <col min="140" max="140" width="2.7109375" customWidth="1"/>
    <col min="141" max="141" width="21.85546875" bestFit="1" customWidth="1" outlineLevel="2"/>
    <col min="142" max="142" width="5.28515625" customWidth="1" outlineLevel="2"/>
    <col min="143" max="143" width="8.140625" bestFit="1" customWidth="1" outlineLevel="2"/>
    <col min="144" max="144" width="11.7109375" bestFit="1" customWidth="1" outlineLevel="2"/>
    <col min="145" max="145" width="31" bestFit="1" customWidth="1" outlineLevel="2"/>
    <col min="146" max="146" width="7.140625" bestFit="1" customWidth="1" outlineLevel="2"/>
    <col min="147" max="147" width="20.140625" bestFit="1" customWidth="1" outlineLevel="2"/>
    <col min="148" max="148" width="10.7109375" bestFit="1" customWidth="1" outlineLevel="2"/>
    <col min="149" max="149" width="9.28515625" bestFit="1" customWidth="1" outlineLevel="2"/>
    <col min="150" max="151" width="12.7109375" customWidth="1" outlineLevel="2"/>
    <col min="152" max="153" width="11.42578125" customWidth="1" outlineLevel="2"/>
    <col min="154" max="154" width="16.28515625" bestFit="1" customWidth="1" outlineLevel="2"/>
    <col min="155" max="155" width="18.140625" bestFit="1" customWidth="1" outlineLevel="2"/>
    <col min="156" max="156" width="14.85546875" bestFit="1" customWidth="1" outlineLevel="2"/>
    <col min="157" max="157" width="12.7109375" bestFit="1" customWidth="1" outlineLevel="2"/>
    <col min="158" max="158" width="11.42578125" customWidth="1" outlineLevel="2"/>
    <col min="159" max="159" width="15.42578125" customWidth="1" outlineLevel="2"/>
    <col min="160" max="160" width="10.7109375" customWidth="1" outlineLevel="2"/>
    <col min="161" max="161" width="11.42578125" customWidth="1" outlineLevel="2"/>
    <col min="162" max="162" width="20" bestFit="1" customWidth="1" outlineLevel="2"/>
    <col min="163" max="163" width="10" bestFit="1" customWidth="1" outlineLevel="2"/>
    <col min="164" max="164" width="15.42578125" bestFit="1" customWidth="1" outlineLevel="2"/>
    <col min="165" max="165" width="10.7109375" customWidth="1" outlineLevel="2"/>
    <col min="166" max="166" width="14.42578125" bestFit="1" customWidth="1" outlineLevel="2"/>
    <col min="167" max="167" width="11.42578125" customWidth="1" outlineLevel="2"/>
    <col min="168" max="168" width="1.7109375" customWidth="1" outlineLevel="1"/>
    <col min="169" max="169" width="10.140625" bestFit="1" customWidth="1" outlineLevel="2"/>
    <col min="170" max="170" width="5.28515625" customWidth="1" outlineLevel="2"/>
    <col min="171" max="177" width="11.42578125" customWidth="1" outlineLevel="2"/>
    <col min="178" max="179" width="12.7109375" customWidth="1" outlineLevel="2"/>
    <col min="180" max="187" width="11.42578125" customWidth="1" outlineLevel="2"/>
    <col min="188" max="188" width="10.7109375" customWidth="1" outlineLevel="2"/>
    <col min="189" max="192" width="11.42578125" customWidth="1" outlineLevel="2"/>
    <col min="193" max="193" width="10.7109375" customWidth="1" outlineLevel="2"/>
    <col min="194" max="195" width="11.42578125" customWidth="1" outlineLevel="2"/>
    <col min="196" max="196" width="1.7109375" customWidth="1" outlineLevel="1"/>
    <col min="197" max="197" width="10.140625" bestFit="1" customWidth="1" outlineLevel="1"/>
    <col min="198" max="198" width="5.28515625" customWidth="1" outlineLevel="1"/>
    <col min="199" max="205" width="11.42578125" customWidth="1" outlineLevel="1"/>
    <col min="206" max="207" width="12.7109375" customWidth="1" outlineLevel="1"/>
    <col min="208" max="223" width="11.42578125" customWidth="1" outlineLevel="1"/>
    <col min="224" max="224" width="2.7109375" customWidth="1"/>
    <col min="225" max="225" width="15.85546875" customWidth="1" outlineLevel="2"/>
    <col min="226" max="226" width="10.7109375" customWidth="1" outlineLevel="2"/>
    <col min="227" max="228" width="11.42578125" customWidth="1" outlineLevel="2"/>
    <col min="229" max="229" width="1.7109375" customWidth="1" outlineLevel="1"/>
    <col min="230" max="230" width="15.85546875" customWidth="1" outlineLevel="2"/>
    <col min="231" max="233" width="11.42578125" customWidth="1" outlineLevel="2"/>
    <col min="234" max="234" width="1.7109375" customWidth="1" outlineLevel="1"/>
    <col min="235" max="235" width="15.85546875" customWidth="1" outlineLevel="1"/>
    <col min="236" max="238" width="11.42578125" customWidth="1" outlineLevel="1"/>
    <col min="239" max="239" width="2.7109375" customWidth="1"/>
  </cols>
  <sheetData>
    <row r="2" spans="1:239" s="85" customFormat="1" x14ac:dyDescent="0.25">
      <c r="D2" s="426" t="s">
        <v>680</v>
      </c>
      <c r="E2" s="426"/>
      <c r="F2" s="426"/>
      <c r="G2" s="426"/>
      <c r="H2" s="426"/>
      <c r="I2" s="426"/>
      <c r="J2" s="433" t="s">
        <v>679</v>
      </c>
      <c r="K2" s="433"/>
      <c r="L2" s="433"/>
      <c r="M2" s="433"/>
      <c r="N2" s="433"/>
      <c r="O2" s="433"/>
      <c r="P2" s="433"/>
      <c r="Q2" s="433"/>
      <c r="R2" s="433"/>
      <c r="S2" s="433"/>
      <c r="U2" s="424" t="s">
        <v>678</v>
      </c>
      <c r="V2" s="424"/>
      <c r="W2" s="424"/>
      <c r="X2" s="424"/>
      <c r="Y2" s="424"/>
      <c r="Z2" s="424"/>
      <c r="AA2" s="424"/>
      <c r="AB2" s="424"/>
      <c r="AC2" s="424"/>
      <c r="AD2" s="424"/>
      <c r="AE2" s="424"/>
      <c r="AG2" s="425" t="s">
        <v>1231</v>
      </c>
      <c r="AH2" s="425"/>
      <c r="AI2" s="425"/>
      <c r="AJ2" s="425"/>
      <c r="AK2" s="425"/>
      <c r="AL2" s="425"/>
      <c r="AM2" s="425"/>
      <c r="AN2" s="425"/>
      <c r="AO2" s="425"/>
      <c r="AP2" s="425"/>
      <c r="AQ2" s="425"/>
      <c r="AR2" s="425"/>
      <c r="AS2" s="425"/>
      <c r="AT2" s="425"/>
      <c r="AU2" s="425"/>
      <c r="AV2" s="425"/>
      <c r="AW2" s="425"/>
      <c r="AY2" s="427" t="s">
        <v>1232</v>
      </c>
      <c r="AZ2" s="427"/>
      <c r="BA2" s="427"/>
      <c r="BB2" s="427"/>
      <c r="BC2" s="427"/>
      <c r="BD2" s="427"/>
      <c r="BE2" s="427"/>
      <c r="BF2" s="427"/>
      <c r="BG2" s="427"/>
      <c r="BH2" s="427"/>
      <c r="BI2" s="427"/>
      <c r="BJ2" s="427"/>
      <c r="BK2" s="427"/>
      <c r="BL2" s="427"/>
      <c r="BM2" s="427"/>
      <c r="BN2" s="427"/>
      <c r="BO2" s="427"/>
      <c r="BQ2" s="428" t="s">
        <v>1233</v>
      </c>
      <c r="BR2" s="428"/>
      <c r="BS2" s="428"/>
      <c r="BT2" s="428"/>
      <c r="BU2" s="428"/>
      <c r="BV2" s="428"/>
      <c r="BW2" s="428"/>
      <c r="BX2" s="428"/>
      <c r="BY2" s="428"/>
      <c r="BZ2" s="428"/>
      <c r="CA2" s="428"/>
      <c r="CB2" s="428"/>
      <c r="CC2" s="428"/>
      <c r="CD2" s="428"/>
      <c r="CE2" s="428"/>
      <c r="CF2" s="428"/>
      <c r="CG2" s="428"/>
      <c r="CI2" s="429" t="s">
        <v>1234</v>
      </c>
      <c r="CJ2" s="429"/>
      <c r="CK2" s="429"/>
      <c r="CL2" s="429"/>
      <c r="CM2" s="429"/>
      <c r="CN2" s="429"/>
      <c r="CO2" s="429"/>
      <c r="CP2" s="429"/>
      <c r="CQ2" s="429"/>
      <c r="CR2" s="429"/>
      <c r="CS2" s="429"/>
      <c r="CT2" s="429"/>
      <c r="CU2" s="429"/>
      <c r="CV2" s="429"/>
      <c r="CW2" s="429"/>
      <c r="CX2" s="429"/>
      <c r="CY2" s="429"/>
      <c r="DA2" s="430" t="s">
        <v>1235</v>
      </c>
      <c r="DB2" s="430"/>
      <c r="DC2" s="430"/>
      <c r="DD2" s="430"/>
      <c r="DE2" s="430"/>
      <c r="DF2" s="430"/>
      <c r="DG2" s="430"/>
      <c r="DH2" s="430"/>
      <c r="DI2" s="430"/>
      <c r="DJ2" s="430"/>
      <c r="DK2" s="430"/>
      <c r="DL2" s="430"/>
      <c r="DM2" s="430"/>
      <c r="DN2" s="430"/>
      <c r="DO2" s="430"/>
      <c r="DP2" s="430"/>
      <c r="DQ2" s="430"/>
      <c r="DS2" s="431" t="s">
        <v>1236</v>
      </c>
      <c r="DT2" s="431"/>
      <c r="DU2" s="431"/>
      <c r="DV2" s="431"/>
      <c r="DW2" s="431"/>
      <c r="DX2" s="431"/>
      <c r="DY2" s="431"/>
      <c r="DZ2" s="431"/>
      <c r="EA2" s="431"/>
      <c r="EB2" s="431"/>
      <c r="EC2" s="431"/>
      <c r="ED2" s="431"/>
      <c r="EE2" s="431"/>
      <c r="EF2" s="431"/>
      <c r="EG2" s="431"/>
      <c r="EH2" s="431"/>
      <c r="EI2" s="431"/>
      <c r="EK2" s="432" t="s">
        <v>1237</v>
      </c>
      <c r="EL2" s="432"/>
      <c r="EM2" s="432"/>
      <c r="EN2" s="432"/>
      <c r="EO2" s="432"/>
      <c r="EP2" s="432"/>
      <c r="EQ2" s="432"/>
      <c r="ER2" s="432"/>
      <c r="ES2" s="432"/>
      <c r="ET2" s="432"/>
      <c r="EU2" s="432"/>
      <c r="EV2" s="432"/>
      <c r="EW2" s="432"/>
      <c r="EX2" s="432"/>
      <c r="EY2" s="432"/>
      <c r="EZ2" s="432"/>
      <c r="FA2" s="432"/>
      <c r="FB2" s="432"/>
      <c r="FC2" s="432"/>
      <c r="FD2" s="432"/>
      <c r="FE2" s="432"/>
      <c r="FF2" s="432"/>
      <c r="FG2" s="432"/>
      <c r="FH2" s="432"/>
      <c r="FI2" s="432"/>
      <c r="FJ2" s="432"/>
      <c r="FK2" s="432"/>
      <c r="FM2" s="424" t="s">
        <v>1238</v>
      </c>
      <c r="FN2" s="424"/>
      <c r="FO2" s="424"/>
      <c r="FP2" s="424"/>
      <c r="FQ2" s="424"/>
      <c r="FR2" s="424"/>
      <c r="FS2" s="424"/>
      <c r="FT2" s="424"/>
      <c r="FU2" s="424"/>
      <c r="FV2" s="424"/>
      <c r="FW2" s="424"/>
      <c r="FX2" s="424"/>
      <c r="FY2" s="424"/>
      <c r="FZ2" s="424"/>
      <c r="GA2" s="424"/>
      <c r="GB2" s="424"/>
      <c r="GC2" s="424"/>
      <c r="GD2" s="424"/>
      <c r="GE2" s="424"/>
      <c r="GF2" s="424"/>
      <c r="GG2" s="424"/>
      <c r="GH2" s="424"/>
      <c r="GI2" s="424"/>
      <c r="GJ2" s="424"/>
      <c r="GK2" s="424"/>
      <c r="GL2" s="424"/>
      <c r="GM2" s="424"/>
      <c r="GO2" s="425" t="s">
        <v>1239</v>
      </c>
      <c r="GP2" s="425"/>
      <c r="GQ2" s="425"/>
      <c r="GR2" s="425"/>
      <c r="GS2" s="425"/>
      <c r="GT2" s="425"/>
      <c r="GU2" s="425"/>
      <c r="GV2" s="425"/>
      <c r="GW2" s="425"/>
      <c r="GX2" s="425"/>
      <c r="GY2" s="425"/>
      <c r="GZ2" s="425"/>
      <c r="HA2" s="425"/>
      <c r="HB2" s="425"/>
      <c r="HC2" s="425"/>
      <c r="HD2" s="425"/>
      <c r="HE2" s="425"/>
      <c r="HF2" s="425"/>
      <c r="HG2" s="425"/>
      <c r="HH2" s="425"/>
      <c r="HI2" s="425"/>
      <c r="HJ2" s="425"/>
      <c r="HK2" s="425"/>
      <c r="HL2" s="425"/>
      <c r="HM2" s="425"/>
      <c r="HN2" s="425"/>
      <c r="HO2" s="425"/>
    </row>
    <row r="3" spans="1:239" s="85" customFormat="1" x14ac:dyDescent="0.25">
      <c r="A3" s="85" t="s">
        <v>693</v>
      </c>
      <c r="B3" s="85" t="s">
        <v>692</v>
      </c>
      <c r="C3" s="85" t="s">
        <v>691</v>
      </c>
      <c r="D3" s="85" t="s">
        <v>666</v>
      </c>
      <c r="E3" s="85" t="s">
        <v>667</v>
      </c>
      <c r="F3" s="85" t="s">
        <v>688</v>
      </c>
      <c r="G3" s="85" t="s">
        <v>689</v>
      </c>
      <c r="H3" s="85" t="s">
        <v>690</v>
      </c>
      <c r="I3" s="85" t="s">
        <v>566</v>
      </c>
      <c r="J3" s="94" t="s">
        <v>30</v>
      </c>
      <c r="K3" s="94" t="s">
        <v>668</v>
      </c>
      <c r="L3" s="94" t="s">
        <v>15</v>
      </c>
      <c r="M3" s="94" t="s">
        <v>669</v>
      </c>
      <c r="N3" s="94" t="s">
        <v>670</v>
      </c>
      <c r="O3" s="94" t="s">
        <v>671</v>
      </c>
      <c r="P3" s="94" t="s">
        <v>672</v>
      </c>
      <c r="Q3" s="94" t="s">
        <v>673</v>
      </c>
      <c r="R3" s="94" t="s">
        <v>674</v>
      </c>
      <c r="S3" s="94" t="s">
        <v>675</v>
      </c>
      <c r="U3" s="96" t="s">
        <v>676</v>
      </c>
      <c r="V3" s="96" t="s">
        <v>22</v>
      </c>
      <c r="W3" s="96" t="s">
        <v>23</v>
      </c>
      <c r="X3" s="96" t="s">
        <v>677</v>
      </c>
      <c r="Y3" s="96" t="s">
        <v>668</v>
      </c>
      <c r="Z3" s="96" t="s">
        <v>15</v>
      </c>
      <c r="AA3" s="96" t="s">
        <v>669</v>
      </c>
      <c r="AB3" s="96" t="s">
        <v>670</v>
      </c>
      <c r="AC3" s="96" t="s">
        <v>671</v>
      </c>
      <c r="AD3" s="96" t="s">
        <v>672</v>
      </c>
      <c r="AE3" s="96" t="s">
        <v>673</v>
      </c>
      <c r="AG3" s="101" t="s">
        <v>47</v>
      </c>
      <c r="AH3" s="101" t="s">
        <v>676</v>
      </c>
      <c r="AI3" s="101" t="s">
        <v>22</v>
      </c>
      <c r="AJ3" s="101" t="s">
        <v>23</v>
      </c>
      <c r="AK3" s="101" t="s">
        <v>30</v>
      </c>
      <c r="AL3" s="101" t="s">
        <v>668</v>
      </c>
      <c r="AM3" s="101" t="s">
        <v>15</v>
      </c>
      <c r="AN3" s="101" t="s">
        <v>681</v>
      </c>
      <c r="AO3" s="101" t="s">
        <v>682</v>
      </c>
      <c r="AP3" s="101" t="s">
        <v>669</v>
      </c>
      <c r="AQ3" s="101" t="s">
        <v>670</v>
      </c>
      <c r="AR3" s="101" t="s">
        <v>683</v>
      </c>
      <c r="AS3" s="101" t="s">
        <v>675</v>
      </c>
      <c r="AT3" s="101" t="s">
        <v>684</v>
      </c>
      <c r="AU3" s="101" t="s">
        <v>685</v>
      </c>
      <c r="AV3" s="101" t="s">
        <v>686</v>
      </c>
      <c r="AW3" s="101" t="s">
        <v>687</v>
      </c>
      <c r="AY3" s="98" t="s">
        <v>47</v>
      </c>
      <c r="AZ3" s="98" t="s">
        <v>676</v>
      </c>
      <c r="BA3" s="98" t="s">
        <v>22</v>
      </c>
      <c r="BB3" s="98" t="s">
        <v>23</v>
      </c>
      <c r="BC3" s="98" t="s">
        <v>30</v>
      </c>
      <c r="BD3" s="98" t="s">
        <v>668</v>
      </c>
      <c r="BE3" s="98" t="s">
        <v>15</v>
      </c>
      <c r="BF3" s="98" t="s">
        <v>681</v>
      </c>
      <c r="BG3" s="98" t="s">
        <v>682</v>
      </c>
      <c r="BH3" s="98" t="s">
        <v>669</v>
      </c>
      <c r="BI3" s="98" t="s">
        <v>670</v>
      </c>
      <c r="BJ3" s="98" t="s">
        <v>683</v>
      </c>
      <c r="BK3" s="98" t="s">
        <v>675</v>
      </c>
      <c r="BL3" s="98" t="s">
        <v>684</v>
      </c>
      <c r="BM3" s="98" t="s">
        <v>685</v>
      </c>
      <c r="BN3" s="98" t="s">
        <v>686</v>
      </c>
      <c r="BO3" s="98" t="s">
        <v>687</v>
      </c>
      <c r="BQ3" s="105" t="s">
        <v>47</v>
      </c>
      <c r="BR3" s="105" t="s">
        <v>676</v>
      </c>
      <c r="BS3" s="105" t="s">
        <v>22</v>
      </c>
      <c r="BT3" s="105" t="s">
        <v>23</v>
      </c>
      <c r="BU3" s="105" t="s">
        <v>30</v>
      </c>
      <c r="BV3" s="105" t="s">
        <v>668</v>
      </c>
      <c r="BW3" s="105" t="s">
        <v>15</v>
      </c>
      <c r="BX3" s="105" t="s">
        <v>681</v>
      </c>
      <c r="BY3" s="105" t="s">
        <v>682</v>
      </c>
      <c r="BZ3" s="105" t="s">
        <v>669</v>
      </c>
      <c r="CA3" s="105" t="s">
        <v>670</v>
      </c>
      <c r="CB3" s="105" t="s">
        <v>683</v>
      </c>
      <c r="CC3" s="105" t="s">
        <v>675</v>
      </c>
      <c r="CD3" s="105" t="s">
        <v>684</v>
      </c>
      <c r="CE3" s="105" t="s">
        <v>685</v>
      </c>
      <c r="CF3" s="105" t="s">
        <v>686</v>
      </c>
      <c r="CG3" s="105" t="s">
        <v>687</v>
      </c>
      <c r="CI3" s="108" t="s">
        <v>47</v>
      </c>
      <c r="CJ3" s="108" t="s">
        <v>676</v>
      </c>
      <c r="CK3" s="108" t="s">
        <v>22</v>
      </c>
      <c r="CL3" s="108" t="s">
        <v>23</v>
      </c>
      <c r="CM3" s="108" t="s">
        <v>30</v>
      </c>
      <c r="CN3" s="108" t="s">
        <v>668</v>
      </c>
      <c r="CO3" s="108" t="s">
        <v>15</v>
      </c>
      <c r="CP3" s="108" t="s">
        <v>681</v>
      </c>
      <c r="CQ3" s="108" t="s">
        <v>682</v>
      </c>
      <c r="CR3" s="108" t="s">
        <v>669</v>
      </c>
      <c r="CS3" s="108" t="s">
        <v>670</v>
      </c>
      <c r="CT3" s="108" t="s">
        <v>683</v>
      </c>
      <c r="CU3" s="108" t="s">
        <v>675</v>
      </c>
      <c r="CV3" s="108" t="s">
        <v>684</v>
      </c>
      <c r="CW3" s="108" t="s">
        <v>685</v>
      </c>
      <c r="CX3" s="108" t="s">
        <v>686</v>
      </c>
      <c r="CY3" s="108" t="s">
        <v>687</v>
      </c>
      <c r="DA3" s="111" t="s">
        <v>47</v>
      </c>
      <c r="DB3" s="111" t="s">
        <v>676</v>
      </c>
      <c r="DC3" s="111" t="s">
        <v>22</v>
      </c>
      <c r="DD3" s="111" t="s">
        <v>23</v>
      </c>
      <c r="DE3" s="111" t="s">
        <v>30</v>
      </c>
      <c r="DF3" s="111" t="s">
        <v>668</v>
      </c>
      <c r="DG3" s="111" t="s">
        <v>15</v>
      </c>
      <c r="DH3" s="111" t="s">
        <v>681</v>
      </c>
      <c r="DI3" s="111" t="s">
        <v>682</v>
      </c>
      <c r="DJ3" s="111" t="s">
        <v>669</v>
      </c>
      <c r="DK3" s="111" t="s">
        <v>670</v>
      </c>
      <c r="DL3" s="111" t="s">
        <v>683</v>
      </c>
      <c r="DM3" s="111" t="s">
        <v>675</v>
      </c>
      <c r="DN3" s="111" t="s">
        <v>684</v>
      </c>
      <c r="DO3" s="111" t="s">
        <v>685</v>
      </c>
      <c r="DP3" s="111" t="s">
        <v>686</v>
      </c>
      <c r="DQ3" s="111" t="s">
        <v>687</v>
      </c>
      <c r="DS3" s="114" t="s">
        <v>47</v>
      </c>
      <c r="DT3" s="114" t="s">
        <v>676</v>
      </c>
      <c r="DU3" s="114" t="s">
        <v>22</v>
      </c>
      <c r="DV3" s="114" t="s">
        <v>23</v>
      </c>
      <c r="DW3" s="114" t="s">
        <v>30</v>
      </c>
      <c r="DX3" s="114" t="s">
        <v>668</v>
      </c>
      <c r="DY3" s="114" t="s">
        <v>15</v>
      </c>
      <c r="DZ3" s="114" t="s">
        <v>681</v>
      </c>
      <c r="EA3" s="114" t="s">
        <v>682</v>
      </c>
      <c r="EB3" s="114" t="s">
        <v>669</v>
      </c>
      <c r="EC3" s="114" t="s">
        <v>670</v>
      </c>
      <c r="ED3" s="114" t="s">
        <v>683</v>
      </c>
      <c r="EE3" s="114" t="s">
        <v>675</v>
      </c>
      <c r="EF3" s="114" t="s">
        <v>684</v>
      </c>
      <c r="EG3" s="114" t="s">
        <v>685</v>
      </c>
      <c r="EH3" s="114" t="s">
        <v>686</v>
      </c>
      <c r="EI3" s="114" t="s">
        <v>687</v>
      </c>
      <c r="EK3" s="94" t="s">
        <v>47</v>
      </c>
      <c r="EL3" s="94" t="s">
        <v>676</v>
      </c>
      <c r="EM3" s="94" t="s">
        <v>22</v>
      </c>
      <c r="EN3" s="94" t="s">
        <v>23</v>
      </c>
      <c r="EO3" s="94" t="s">
        <v>30</v>
      </c>
      <c r="EP3" s="94" t="s">
        <v>668</v>
      </c>
      <c r="EQ3" s="94" t="s">
        <v>15</v>
      </c>
      <c r="ER3" s="94" t="s">
        <v>681</v>
      </c>
      <c r="ES3" s="94" t="s">
        <v>682</v>
      </c>
      <c r="ET3" s="94" t="s">
        <v>669</v>
      </c>
      <c r="EU3" s="94" t="s">
        <v>670</v>
      </c>
      <c r="EV3" s="94" t="s">
        <v>683</v>
      </c>
      <c r="EW3" s="94" t="s">
        <v>675</v>
      </c>
      <c r="EX3" s="94" t="s">
        <v>684</v>
      </c>
      <c r="EY3" s="94" t="s">
        <v>685</v>
      </c>
      <c r="EZ3" s="94" t="s">
        <v>686</v>
      </c>
      <c r="FA3" s="94" t="s">
        <v>687</v>
      </c>
      <c r="FB3" s="94" t="s">
        <v>694</v>
      </c>
      <c r="FC3" s="94" t="s">
        <v>695</v>
      </c>
      <c r="FD3" s="94" t="s">
        <v>566</v>
      </c>
      <c r="FE3" s="94" t="s">
        <v>696</v>
      </c>
      <c r="FF3" s="94" t="s">
        <v>567</v>
      </c>
      <c r="FG3" s="94" t="s">
        <v>697</v>
      </c>
      <c r="FH3" s="94" t="s">
        <v>695</v>
      </c>
      <c r="FI3" s="94" t="s">
        <v>566</v>
      </c>
      <c r="FJ3" s="94" t="s">
        <v>696</v>
      </c>
      <c r="FK3" s="94" t="s">
        <v>567</v>
      </c>
      <c r="FM3" s="96" t="s">
        <v>47</v>
      </c>
      <c r="FN3" s="96" t="s">
        <v>676</v>
      </c>
      <c r="FO3" s="96" t="s">
        <v>22</v>
      </c>
      <c r="FP3" s="96" t="s">
        <v>23</v>
      </c>
      <c r="FQ3" s="96" t="s">
        <v>30</v>
      </c>
      <c r="FR3" s="96" t="s">
        <v>668</v>
      </c>
      <c r="FS3" s="96" t="s">
        <v>15</v>
      </c>
      <c r="FT3" s="96" t="s">
        <v>681</v>
      </c>
      <c r="FU3" s="96" t="s">
        <v>682</v>
      </c>
      <c r="FV3" s="96" t="s">
        <v>669</v>
      </c>
      <c r="FW3" s="96" t="s">
        <v>670</v>
      </c>
      <c r="FX3" s="96" t="s">
        <v>683</v>
      </c>
      <c r="FY3" s="96" t="s">
        <v>675</v>
      </c>
      <c r="FZ3" s="96" t="s">
        <v>684</v>
      </c>
      <c r="GA3" s="96" t="s">
        <v>685</v>
      </c>
      <c r="GB3" s="96" t="s">
        <v>686</v>
      </c>
      <c r="GC3" s="96" t="s">
        <v>687</v>
      </c>
      <c r="GD3" s="96" t="s">
        <v>694</v>
      </c>
      <c r="GE3" s="96" t="s">
        <v>695</v>
      </c>
      <c r="GF3" s="96" t="s">
        <v>566</v>
      </c>
      <c r="GG3" s="96" t="s">
        <v>696</v>
      </c>
      <c r="GH3" s="96" t="s">
        <v>567</v>
      </c>
      <c r="GI3" s="96" t="s">
        <v>697</v>
      </c>
      <c r="GJ3" s="96" t="s">
        <v>695</v>
      </c>
      <c r="GK3" s="96" t="s">
        <v>566</v>
      </c>
      <c r="GL3" s="96" t="s">
        <v>696</v>
      </c>
      <c r="GM3" s="96" t="s">
        <v>567</v>
      </c>
      <c r="GO3" s="101" t="s">
        <v>47</v>
      </c>
      <c r="GP3" s="101" t="s">
        <v>676</v>
      </c>
      <c r="GQ3" s="101" t="s">
        <v>22</v>
      </c>
      <c r="GR3" s="101" t="s">
        <v>23</v>
      </c>
      <c r="GS3" s="101" t="s">
        <v>30</v>
      </c>
      <c r="GT3" s="101" t="s">
        <v>668</v>
      </c>
      <c r="GU3" s="101" t="s">
        <v>15</v>
      </c>
      <c r="GV3" s="101" t="s">
        <v>681</v>
      </c>
      <c r="GW3" s="101" t="s">
        <v>682</v>
      </c>
      <c r="GX3" s="101" t="s">
        <v>669</v>
      </c>
      <c r="GY3" s="101" t="s">
        <v>670</v>
      </c>
      <c r="GZ3" s="101" t="s">
        <v>683</v>
      </c>
      <c r="HA3" s="101" t="s">
        <v>675</v>
      </c>
      <c r="HB3" s="101" t="s">
        <v>684</v>
      </c>
      <c r="HC3" s="101" t="s">
        <v>685</v>
      </c>
      <c r="HD3" s="101" t="s">
        <v>686</v>
      </c>
      <c r="HE3" s="101" t="s">
        <v>687</v>
      </c>
      <c r="HF3" s="101" t="s">
        <v>694</v>
      </c>
      <c r="HG3" s="101" t="s">
        <v>695</v>
      </c>
      <c r="HH3" s="101" t="s">
        <v>566</v>
      </c>
      <c r="HI3" s="101" t="s">
        <v>696</v>
      </c>
      <c r="HJ3" s="101" t="s">
        <v>567</v>
      </c>
      <c r="HK3" s="101" t="s">
        <v>697</v>
      </c>
      <c r="HL3" s="101" t="s">
        <v>695</v>
      </c>
      <c r="HM3" s="101" t="s">
        <v>566</v>
      </c>
      <c r="HN3" s="101" t="s">
        <v>696</v>
      </c>
      <c r="HO3" s="101" t="s">
        <v>567</v>
      </c>
      <c r="HQ3" s="98" t="s">
        <v>698</v>
      </c>
      <c r="HR3" s="98" t="s">
        <v>699</v>
      </c>
      <c r="HS3" s="98" t="s">
        <v>668</v>
      </c>
      <c r="HT3" s="98" t="s">
        <v>15</v>
      </c>
      <c r="HV3" s="105" t="s">
        <v>700</v>
      </c>
      <c r="HW3" s="105" t="s">
        <v>701</v>
      </c>
      <c r="HX3" s="105" t="s">
        <v>668</v>
      </c>
      <c r="HY3" s="105" t="s">
        <v>15</v>
      </c>
      <c r="IA3" s="108" t="s">
        <v>702</v>
      </c>
      <c r="IB3" s="108" t="s">
        <v>703</v>
      </c>
      <c r="IC3" s="108" t="s">
        <v>668</v>
      </c>
      <c r="ID3" s="108" t="s">
        <v>15</v>
      </c>
    </row>
    <row r="4" spans="1:239" s="2" customFormat="1" x14ac:dyDescent="0.25">
      <c r="B4" s="93" t="e">
        <f>IF(#REF!='Paramètres invariables'!P5,#REF!,"")</f>
        <v>#REF!</v>
      </c>
      <c r="C4" s="93" t="e">
        <f>IF(#REF!=0,"",#REF!)</f>
        <v>#REF!</v>
      </c>
      <c r="D4" s="2" t="e">
        <f>IF(#REF!="Dénomination du Club","",#REF!)</f>
        <v>#REF!</v>
      </c>
      <c r="E4" s="2" t="e">
        <f>IF(#REF!="Sigle","",#REF!)</f>
        <v>#REF!</v>
      </c>
      <c r="F4" s="93" t="e">
        <f>#REF!</f>
        <v>#REF!</v>
      </c>
      <c r="G4" s="2" t="e">
        <f>IF(#REF!=0,"",#REF!)</f>
        <v>#REF!</v>
      </c>
      <c r="H4" s="2" t="e">
        <f>IF(#REF!=0,"",#REF!)</f>
        <v>#REF!</v>
      </c>
      <c r="I4" s="93" t="e">
        <f>#REF!</f>
        <v>#REF!</v>
      </c>
      <c r="J4" s="95" t="e">
        <f>IF(#REF!="Adresse du siège social","",#REF!)</f>
        <v>#REF!</v>
      </c>
      <c r="K4" s="95" t="e">
        <f>IF(#REF!="Code Postal","",#REF!)</f>
        <v>#REF!</v>
      </c>
      <c r="L4" s="95" t="e">
        <f>IF(#REF!="Ville","",#REF!)</f>
        <v>#REF!</v>
      </c>
      <c r="M4" s="118" t="e">
        <f>IF(#REF!=0,"",#REF!)</f>
        <v>#REF!</v>
      </c>
      <c r="N4" s="118" t="e">
        <f>IF(#REF!=0,"",#REF!)</f>
        <v>#REF!</v>
      </c>
      <c r="O4" s="118" t="e">
        <f>IF(#REF!=0,"",#REF!)</f>
        <v>#REF!</v>
      </c>
      <c r="P4" s="95" t="e">
        <f>IF(#REF!=0,"",#REF!)</f>
        <v>#REF!</v>
      </c>
      <c r="Q4" s="95" t="e">
        <f>IF(#REF!=0,"",#REF!)</f>
        <v>#REF!</v>
      </c>
      <c r="R4" s="95" t="e">
        <f>IF(#REF!=0,"",#REF!)</f>
        <v>#REF!</v>
      </c>
      <c r="S4" s="95" t="e">
        <f>IF(#REF!=0,"",#REF!)</f>
        <v>#REF!</v>
      </c>
      <c r="U4" s="97" t="e">
        <f>#REF!</f>
        <v>#REF!</v>
      </c>
      <c r="V4" s="97" t="e">
        <f>IF(#REF!="NOM","",#REF!)</f>
        <v>#REF!</v>
      </c>
      <c r="W4" s="97" t="e">
        <f>IF(#REF!="Prénom","",#REF!)</f>
        <v>#REF!</v>
      </c>
      <c r="X4" s="97" t="e">
        <f>IF(#REF!="Adresse Courrier","",#REF!)</f>
        <v>#REF!</v>
      </c>
      <c r="Y4" s="97" t="e">
        <f>IF(#REF!="Code Postal","",#REF!)</f>
        <v>#REF!</v>
      </c>
      <c r="Z4" s="97" t="e">
        <f>IF(#REF!="Ville","",#REF!)</f>
        <v>#REF!</v>
      </c>
      <c r="AA4" s="119" t="e">
        <f>IF(#REF!=0,"",#REF!)</f>
        <v>#REF!</v>
      </c>
      <c r="AB4" s="119" t="e">
        <f>IF(#REF!=0,"",#REF!)</f>
        <v>#REF!</v>
      </c>
      <c r="AC4" s="97" t="e">
        <f>IF(#REF!=0,"",#REF!)</f>
        <v>#REF!</v>
      </c>
      <c r="AD4" s="97" t="e">
        <f>IF(#REF!=0,"",#REF!)</f>
        <v>#REF!</v>
      </c>
      <c r="AE4" s="97" t="e">
        <f>IF(#REF!=0,"",#REF!)</f>
        <v>#REF!</v>
      </c>
      <c r="AG4" s="102" t="e">
        <f>IF(#REF!="N° Licence","",#REF!)</f>
        <v>#REF!</v>
      </c>
      <c r="AH4" s="102" t="e">
        <f>#REF!</f>
        <v>#REF!</v>
      </c>
      <c r="AI4" s="102" t="e">
        <f>IF(#REF!="NOM","",#REF!)</f>
        <v>#REF!</v>
      </c>
      <c r="AJ4" s="102" t="e">
        <f>IF(#REF!="Prénom","",#REF!)</f>
        <v>#REF!</v>
      </c>
      <c r="AK4" s="102" t="e">
        <f>IF(#REF!="Adresse","",#REF!)</f>
        <v>#REF!</v>
      </c>
      <c r="AL4" s="102" t="e">
        <f>IF(#REF!="Code Postal","",#REF!)</f>
        <v>#REF!</v>
      </c>
      <c r="AM4" s="102" t="e">
        <f>IF(#REF!="Ville","",#REF!)</f>
        <v>#REF!</v>
      </c>
      <c r="AN4" s="103" t="e">
        <f>#REF!</f>
        <v>#REF!</v>
      </c>
      <c r="AO4" s="102" t="e">
        <f>IF(#REF!=0,"",#REF!)</f>
        <v>#REF!</v>
      </c>
      <c r="AP4" s="120" t="e">
        <f>IF(#REF!=0,"",#REF!)</f>
        <v>#REF!</v>
      </c>
      <c r="AQ4" s="120" t="e">
        <f>IF(#REF!=0,"",#REF!)</f>
        <v>#REF!</v>
      </c>
      <c r="AR4" s="102" t="e">
        <f>IF(#REF!=0,"",#REF!)</f>
        <v>#REF!</v>
      </c>
      <c r="AS4" s="102" t="e">
        <f>IF(#REF!=0,"",#REF!)</f>
        <v>#REF!</v>
      </c>
      <c r="AT4" s="102" t="e">
        <f>IF(#REF!="Activité","",#REF!)</f>
        <v>#REF!</v>
      </c>
      <c r="AU4" s="102" t="e">
        <f>IF(#REF!="Activité","",#REF!)</f>
        <v>#REF!</v>
      </c>
      <c r="AV4" s="102" t="e">
        <f>IF(#REF!="Activité","",#REF!)</f>
        <v>#REF!</v>
      </c>
      <c r="AW4" s="102" t="e">
        <f>IF(#REF!="Activité","",#REF!)</f>
        <v>#REF!</v>
      </c>
      <c r="AY4" s="99" t="e">
        <f>IF(#REF!="N° Licence","",#REF!)</f>
        <v>#REF!</v>
      </c>
      <c r="AZ4" s="99" t="e">
        <f>#REF!</f>
        <v>#REF!</v>
      </c>
      <c r="BA4" s="99" t="e">
        <f>IF(#REF!="NOM","",#REF!)</f>
        <v>#REF!</v>
      </c>
      <c r="BB4" s="99" t="e">
        <f>IF(#REF!="Prénom","",#REF!)</f>
        <v>#REF!</v>
      </c>
      <c r="BC4" s="99" t="e">
        <f>IF(#REF!="Adresse","",#REF!)</f>
        <v>#REF!</v>
      </c>
      <c r="BD4" s="99" t="e">
        <f>IF(#REF!="Code Postal","",#REF!)</f>
        <v>#REF!</v>
      </c>
      <c r="BE4" s="99" t="e">
        <f>IF(#REF!="Ville","",#REF!)</f>
        <v>#REF!</v>
      </c>
      <c r="BF4" s="100" t="e">
        <f>#REF!</f>
        <v>#REF!</v>
      </c>
      <c r="BG4" s="99" t="e">
        <f>IF(#REF!=0,"",#REF!)</f>
        <v>#REF!</v>
      </c>
      <c r="BH4" s="121" t="e">
        <f>IF(#REF!=0,"",#REF!)</f>
        <v>#REF!</v>
      </c>
      <c r="BI4" s="121" t="e">
        <f>IF(#REF!=0,"",#REF!)</f>
        <v>#REF!</v>
      </c>
      <c r="BJ4" s="99" t="e">
        <f>IF(#REF!=0,"",#REF!)</f>
        <v>#REF!</v>
      </c>
      <c r="BK4" s="99" t="e">
        <f>IF(#REF!=0,"",#REF!)</f>
        <v>#REF!</v>
      </c>
      <c r="BL4" s="99" t="e">
        <f>IF(#REF!="Activité","",#REF!)</f>
        <v>#REF!</v>
      </c>
      <c r="BM4" s="99" t="e">
        <f>IF(#REF!="Activité","",#REF!)</f>
        <v>#REF!</v>
      </c>
      <c r="BN4" s="99" t="e">
        <f>IF(#REF!="Activité","",#REF!)</f>
        <v>#REF!</v>
      </c>
      <c r="BO4" s="99" t="e">
        <f>IF(#REF!="Activité","",#REF!)</f>
        <v>#REF!</v>
      </c>
      <c r="BQ4" s="106" t="e">
        <f>IF(#REF!="N° Licence","",#REF!)</f>
        <v>#REF!</v>
      </c>
      <c r="BR4" s="106" t="e">
        <f>#REF!</f>
        <v>#REF!</v>
      </c>
      <c r="BS4" s="106" t="e">
        <f>IF(#REF!="NOM","",#REF!)</f>
        <v>#REF!</v>
      </c>
      <c r="BT4" s="106" t="e">
        <f>IF(#REF!="Prénom","",#REF!)</f>
        <v>#REF!</v>
      </c>
      <c r="BU4" s="106" t="e">
        <f>IF(#REF!="Adresse","",#REF!)</f>
        <v>#REF!</v>
      </c>
      <c r="BV4" s="106" t="e">
        <f>IF(#REF!="Code Postal","",#REF!)</f>
        <v>#REF!</v>
      </c>
      <c r="BW4" s="106" t="e">
        <f>IF(#REF!="Ville","",#REF!)</f>
        <v>#REF!</v>
      </c>
      <c r="BX4" s="107" t="e">
        <f>#REF!</f>
        <v>#REF!</v>
      </c>
      <c r="BY4" s="106" t="e">
        <f>IF(#REF!=0,"",#REF!)</f>
        <v>#REF!</v>
      </c>
      <c r="BZ4" s="122" t="e">
        <f>IF(#REF!=0,"",#REF!)</f>
        <v>#REF!</v>
      </c>
      <c r="CA4" s="122" t="e">
        <f>IF(#REF!=0,"",#REF!)</f>
        <v>#REF!</v>
      </c>
      <c r="CB4" s="106" t="e">
        <f>IF(#REF!=0,"",#REF!)</f>
        <v>#REF!</v>
      </c>
      <c r="CC4" s="106" t="e">
        <f>IF(#REF!=0,"",#REF!)</f>
        <v>#REF!</v>
      </c>
      <c r="CD4" s="106" t="e">
        <f>IF(#REF!="Activité","",#REF!)</f>
        <v>#REF!</v>
      </c>
      <c r="CE4" s="106" t="e">
        <f>IF(#REF!="Activité","",#REF!)</f>
        <v>#REF!</v>
      </c>
      <c r="CF4" s="106" t="e">
        <f>IF(#REF!="Activité","",#REF!)</f>
        <v>#REF!</v>
      </c>
      <c r="CG4" s="106" t="e">
        <f>IF(#REF!="Activité","",#REF!)</f>
        <v>#REF!</v>
      </c>
      <c r="CI4" s="109" t="e">
        <f>IF(#REF!="N° Licence","",#REF!)</f>
        <v>#REF!</v>
      </c>
      <c r="CJ4" s="109" t="e">
        <f>#REF!</f>
        <v>#REF!</v>
      </c>
      <c r="CK4" s="109" t="e">
        <f>IF(#REF!="NOM","",#REF!)</f>
        <v>#REF!</v>
      </c>
      <c r="CL4" s="109" t="e">
        <f>IF(#REF!="Prénom","",#REF!)</f>
        <v>#REF!</v>
      </c>
      <c r="CM4" s="109" t="e">
        <f>IF(#REF!="Adresse","",#REF!)</f>
        <v>#REF!</v>
      </c>
      <c r="CN4" s="109" t="e">
        <f>IF(#REF!="Code Postal","",#REF!)</f>
        <v>#REF!</v>
      </c>
      <c r="CO4" s="109" t="e">
        <f>IF(#REF!="Ville","",#REF!)</f>
        <v>#REF!</v>
      </c>
      <c r="CP4" s="110" t="e">
        <f>#REF!</f>
        <v>#REF!</v>
      </c>
      <c r="CQ4" s="109" t="e">
        <f>IF(#REF!=0,"",#REF!)</f>
        <v>#REF!</v>
      </c>
      <c r="CR4" s="123" t="e">
        <f>IF(#REF!=0,"",#REF!)</f>
        <v>#REF!</v>
      </c>
      <c r="CS4" s="123" t="e">
        <f>IF(#REF!=0,"",#REF!)</f>
        <v>#REF!</v>
      </c>
      <c r="CT4" s="109" t="e">
        <f>IF(#REF!=0,"",#REF!)</f>
        <v>#REF!</v>
      </c>
      <c r="CU4" s="109" t="e">
        <f>IF(#REF!=0,"",#REF!)</f>
        <v>#REF!</v>
      </c>
      <c r="CV4" s="109" t="e">
        <f>IF(#REF!="Activité","",#REF!)</f>
        <v>#REF!</v>
      </c>
      <c r="CW4" s="109" t="e">
        <f>IF(#REF!="Activité","",#REF!)</f>
        <v>#REF!</v>
      </c>
      <c r="CX4" s="109" t="e">
        <f>IF(#REF!="Activité","",#REF!)</f>
        <v>#REF!</v>
      </c>
      <c r="CY4" s="109" t="e">
        <f>IF(#REF!="Activité","",#REF!)</f>
        <v>#REF!</v>
      </c>
      <c r="DA4" s="112" t="e">
        <f>IF(#REF!="N° Licence","",#REF!)</f>
        <v>#REF!</v>
      </c>
      <c r="DB4" s="112" t="e">
        <f>#REF!</f>
        <v>#REF!</v>
      </c>
      <c r="DC4" s="112" t="e">
        <f>IF(#REF!="NOM","",#REF!)</f>
        <v>#REF!</v>
      </c>
      <c r="DD4" s="112" t="e">
        <f>IF(#REF!="Prénom","",#REF!)</f>
        <v>#REF!</v>
      </c>
      <c r="DE4" s="112" t="e">
        <f>IF(#REF!="Adresse","",#REF!)</f>
        <v>#REF!</v>
      </c>
      <c r="DF4" s="112" t="e">
        <f>IF(#REF!="Code Postal","",#REF!)</f>
        <v>#REF!</v>
      </c>
      <c r="DG4" s="112" t="e">
        <f>IF(#REF!="Ville","",#REF!)</f>
        <v>#REF!</v>
      </c>
      <c r="DH4" s="113" t="e">
        <f>#REF!</f>
        <v>#REF!</v>
      </c>
      <c r="DI4" s="112" t="e">
        <f>IF(#REF!=0,"",#REF!)</f>
        <v>#REF!</v>
      </c>
      <c r="DJ4" s="124" t="e">
        <f>IF(#REF!=0,"",#REF!)</f>
        <v>#REF!</v>
      </c>
      <c r="DK4" s="124" t="e">
        <f>IF(#REF!=0,"",#REF!)</f>
        <v>#REF!</v>
      </c>
      <c r="DL4" s="112" t="e">
        <f>IF(#REF!=0,"",#REF!)</f>
        <v>#REF!</v>
      </c>
      <c r="DM4" s="112" t="e">
        <f>IF(#REF!=0,"",#REF!)</f>
        <v>#REF!</v>
      </c>
      <c r="DN4" s="112" t="e">
        <f>IF(#REF!="Activité","",#REF!)</f>
        <v>#REF!</v>
      </c>
      <c r="DO4" s="112" t="e">
        <f>IF(#REF!="Activité","",#REF!)</f>
        <v>#REF!</v>
      </c>
      <c r="DP4" s="112" t="e">
        <f>IF(#REF!="Activité","",#REF!)</f>
        <v>#REF!</v>
      </c>
      <c r="DQ4" s="112" t="e">
        <f>IF(#REF!="Activité","",#REF!)</f>
        <v>#REF!</v>
      </c>
      <c r="DS4" s="115" t="e">
        <f>IF(#REF!="N° Licence","",#REF!)</f>
        <v>#REF!</v>
      </c>
      <c r="DT4" s="115" t="e">
        <f>#REF!</f>
        <v>#REF!</v>
      </c>
      <c r="DU4" s="115" t="e">
        <f>IF(#REF!="NOM","",#REF!)</f>
        <v>#REF!</v>
      </c>
      <c r="DV4" s="115" t="e">
        <f>IF(#REF!="Prénom","",#REF!)</f>
        <v>#REF!</v>
      </c>
      <c r="DW4" s="115" t="e">
        <f>IF(#REF!="Adresse","",#REF!)</f>
        <v>#REF!</v>
      </c>
      <c r="DX4" s="115" t="e">
        <f>IF(#REF!="Code Postal","",#REF!)</f>
        <v>#REF!</v>
      </c>
      <c r="DY4" s="115" t="e">
        <f>IF(#REF!="Ville","",#REF!)</f>
        <v>#REF!</v>
      </c>
      <c r="DZ4" s="116" t="e">
        <f>#REF!</f>
        <v>#REF!</v>
      </c>
      <c r="EA4" s="115" t="e">
        <f>IF(#REF!=0,"",#REF!)</f>
        <v>#REF!</v>
      </c>
      <c r="EB4" s="125" t="e">
        <f>IF(#REF!=0,"",#REF!)</f>
        <v>#REF!</v>
      </c>
      <c r="EC4" s="125" t="e">
        <f>IF(#REF!=0,"",#REF!)</f>
        <v>#REF!</v>
      </c>
      <c r="ED4" s="115" t="e">
        <f>IF(#REF!=0,"",#REF!)</f>
        <v>#REF!</v>
      </c>
      <c r="EE4" s="115" t="e">
        <f>IF(#REF!=0,"",#REF!)</f>
        <v>#REF!</v>
      </c>
      <c r="EF4" s="115" t="e">
        <f>IF(#REF!="Activité","",#REF!)</f>
        <v>#REF!</v>
      </c>
      <c r="EG4" s="115" t="e">
        <f>IF(#REF!="Activité","",#REF!)</f>
        <v>#REF!</v>
      </c>
      <c r="EH4" s="115" t="e">
        <f>IF(#REF!="Activité","",#REF!)</f>
        <v>#REF!</v>
      </c>
      <c r="EI4" s="115" t="e">
        <f>IF(#REF!="Activité","",#REF!)</f>
        <v>#REF!</v>
      </c>
      <c r="EK4" s="95" t="e">
        <f>IF(#REF!="N° Licence","",#REF!)</f>
        <v>#REF!</v>
      </c>
      <c r="EL4" s="95" t="e">
        <f>#REF!</f>
        <v>#REF!</v>
      </c>
      <c r="EM4" s="95" t="e">
        <f>IF(#REF!="NOM","",#REF!)</f>
        <v>#REF!</v>
      </c>
      <c r="EN4" s="95" t="e">
        <f>IF(#REF!="Prénom","",#REF!)</f>
        <v>#REF!</v>
      </c>
      <c r="EO4" s="95" t="e">
        <f>IF(#REF!="Adresse","",#REF!)</f>
        <v>#REF!</v>
      </c>
      <c r="EP4" s="95" t="e">
        <f>IF(#REF!="Code Postal","",#REF!)</f>
        <v>#REF!</v>
      </c>
      <c r="EQ4" s="95" t="e">
        <f>IF(#REF!="Ville","",#REF!)</f>
        <v>#REF!</v>
      </c>
      <c r="ER4" s="117" t="e">
        <f>#REF!</f>
        <v>#REF!</v>
      </c>
      <c r="ES4" s="95" t="e">
        <f>IF(#REF!=0,"",#REF!)</f>
        <v>#REF!</v>
      </c>
      <c r="ET4" s="118" t="e">
        <f>IF(#REF!=0,"",#REF!)</f>
        <v>#REF!</v>
      </c>
      <c r="EU4" s="118" t="e">
        <f>IF(#REF!=0,"",#REF!)</f>
        <v>#REF!</v>
      </c>
      <c r="EV4" s="95" t="e">
        <f>IF(#REF!=0,"",#REF!)</f>
        <v>#REF!</v>
      </c>
      <c r="EW4" s="95" t="e">
        <f>IF(#REF!=0,"",#REF!)</f>
        <v>#REF!</v>
      </c>
      <c r="EX4" s="95" t="e">
        <f>IF(#REF!="Activité","",#REF!)</f>
        <v>#REF!</v>
      </c>
      <c r="EY4" s="95" t="e">
        <f>IF(#REF!="Activité","",#REF!)</f>
        <v>#REF!</v>
      </c>
      <c r="EZ4" s="95" t="e">
        <f>IF(#REF!="Activité","",#REF!)</f>
        <v>#REF!</v>
      </c>
      <c r="FA4" s="95" t="e">
        <f>IF(#REF!="Activité","",#REF!)</f>
        <v>#REF!</v>
      </c>
      <c r="FB4" s="95" t="e">
        <f>IF(#REF!="Diplôme","",#REF!)</f>
        <v>#REF!</v>
      </c>
      <c r="FC4" s="95" t="e">
        <f>IF(#REF!="Origine Diplôme","",#REF!)</f>
        <v>#REF!</v>
      </c>
      <c r="FD4" s="117">
        <v>34858</v>
      </c>
      <c r="FE4" s="95" t="e">
        <f>IF(#REF!="N° Diplôme","",#REF!)</f>
        <v>#REF!</v>
      </c>
      <c r="FF4" s="95" t="e">
        <f>IF(#REF!="Spécialité","",#REF!)</f>
        <v>#REF!</v>
      </c>
      <c r="FG4" s="95" t="e">
        <f>IF(#REF!="Diplôme","",#REF!)</f>
        <v>#REF!</v>
      </c>
      <c r="FH4" s="95" t="e">
        <f>IF(#REF!="Origine Diplôme","",#REF!)</f>
        <v>#REF!</v>
      </c>
      <c r="FI4" s="117">
        <v>40199</v>
      </c>
      <c r="FJ4" s="95" t="s">
        <v>1255</v>
      </c>
      <c r="FK4" s="95" t="e">
        <f>IF(#REF!="Spécialité","",#REF!)</f>
        <v>#REF!</v>
      </c>
      <c r="FM4" s="97" t="e">
        <f>IF(#REF!="N° Licence","",#REF!)</f>
        <v>#REF!</v>
      </c>
      <c r="FN4" s="97" t="e">
        <f>#REF!</f>
        <v>#REF!</v>
      </c>
      <c r="FO4" s="97" t="e">
        <f>IF(#REF!="NOM","",#REF!)</f>
        <v>#REF!</v>
      </c>
      <c r="FP4" s="97" t="e">
        <f>IF(#REF!="Prénom","",#REF!)</f>
        <v>#REF!</v>
      </c>
      <c r="FQ4" s="97" t="e">
        <f>IF(#REF!="Adresse","",#REF!)</f>
        <v>#REF!</v>
      </c>
      <c r="FR4" s="97" t="e">
        <f>IF(#REF!="Code Postal","",#REF!)</f>
        <v>#REF!</v>
      </c>
      <c r="FS4" s="97" t="e">
        <f>IF(#REF!="Ville","",#REF!)</f>
        <v>#REF!</v>
      </c>
      <c r="FT4" s="104" t="e">
        <f>#REF!</f>
        <v>#REF!</v>
      </c>
      <c r="FU4" s="97" t="e">
        <f>IF(#REF!=0,"",#REF!)</f>
        <v>#REF!</v>
      </c>
      <c r="FV4" s="119" t="e">
        <f>IF(#REF!=0,"",#REF!)</f>
        <v>#REF!</v>
      </c>
      <c r="FW4" s="119" t="e">
        <f>IF(#REF!=0,"",#REF!)</f>
        <v>#REF!</v>
      </c>
      <c r="FX4" s="97" t="e">
        <f>IF(#REF!=0,"",#REF!)</f>
        <v>#REF!</v>
      </c>
      <c r="FY4" s="97" t="e">
        <f>IF(#REF!=0,"",#REF!)</f>
        <v>#REF!</v>
      </c>
      <c r="FZ4" s="97" t="e">
        <f>IF(#REF!="Activité","",#REF!)</f>
        <v>#REF!</v>
      </c>
      <c r="GA4" s="97" t="e">
        <f>IF(#REF!="Activité","",)</f>
        <v>#REF!</v>
      </c>
      <c r="GB4" s="97" t="e">
        <f>IF(#REF!="Activité","",#REF!)</f>
        <v>#REF!</v>
      </c>
      <c r="GC4" s="97" t="e">
        <f>IF(#REF!="Activité","",#REF!)</f>
        <v>#REF!</v>
      </c>
      <c r="GD4" s="97" t="e">
        <f>IF(#REF!="Diplôme","",#REF!)</f>
        <v>#REF!</v>
      </c>
      <c r="GE4" s="97" t="e">
        <f>IF(#REF!="Origine Diplôme","",#REF!)</f>
        <v>#REF!</v>
      </c>
      <c r="GF4" s="97" t="e">
        <f>IF(#REF!="Date","",#REF!)</f>
        <v>#REF!</v>
      </c>
      <c r="GG4" s="97" t="e">
        <f>IF(#REF!="N° Diplôme","",#REF!)</f>
        <v>#REF!</v>
      </c>
      <c r="GH4" s="97" t="e">
        <f>IF(#REF!="Spécialité","",#REF!)</f>
        <v>#REF!</v>
      </c>
      <c r="GI4" s="97" t="e">
        <f>IF(#REF!="Diplôme","",#REF!)</f>
        <v>#REF!</v>
      </c>
      <c r="GJ4" s="97" t="e">
        <f>IF(#REF!="Origine Diplôme","",#REF!)</f>
        <v>#REF!</v>
      </c>
      <c r="GK4" s="97" t="e">
        <f>IF(#REF!="Date","",#REF!)</f>
        <v>#REF!</v>
      </c>
      <c r="GL4" s="97" t="e">
        <f>IF(#REF!="N° Diplôme","",#REF!)</f>
        <v>#REF!</v>
      </c>
      <c r="GM4" s="97" t="e">
        <f>IF(#REF!="Spécialité","",#REF!)</f>
        <v>#REF!</v>
      </c>
      <c r="GO4" s="102" t="e">
        <f>IF(#REF!="N° Licence","",#REF!)</f>
        <v>#REF!</v>
      </c>
      <c r="GP4" s="102" t="e">
        <f>#REF!</f>
        <v>#REF!</v>
      </c>
      <c r="GQ4" s="102" t="e">
        <f>IF(#REF!="NOM","",#REF!)</f>
        <v>#REF!</v>
      </c>
      <c r="GR4" s="102" t="e">
        <f>IF(#REF!="Prénom","",#REF!)</f>
        <v>#REF!</v>
      </c>
      <c r="GS4" s="102" t="e">
        <f>IF(#REF!="Adresse","",#REF!)</f>
        <v>#REF!</v>
      </c>
      <c r="GT4" s="102" t="e">
        <f>IF(#REF!="Code Postal","",#REF!)</f>
        <v>#REF!</v>
      </c>
      <c r="GU4" s="102" t="e">
        <f>IF(#REF!="Ville","",)</f>
        <v>#REF!</v>
      </c>
      <c r="GV4" s="103" t="e">
        <f>#REF!</f>
        <v>#REF!</v>
      </c>
      <c r="GW4" s="102" t="e">
        <f>IF(#REF!=0,"",#REF!)</f>
        <v>#REF!</v>
      </c>
      <c r="GX4" s="120" t="e">
        <f>IF(#REF!=0,"",#REF!)</f>
        <v>#REF!</v>
      </c>
      <c r="GY4" s="120" t="e">
        <f>IF(#REF!=0,"",#REF!)</f>
        <v>#REF!</v>
      </c>
      <c r="GZ4" s="102" t="e">
        <f>IF(#REF!=0,"",#REF!)</f>
        <v>#REF!</v>
      </c>
      <c r="HA4" s="102" t="e">
        <f>IF(#REF!=0,"",#REF!)</f>
        <v>#REF!</v>
      </c>
      <c r="HB4" s="102" t="e">
        <f>IF(#REF!="Activité","",#REF!)</f>
        <v>#REF!</v>
      </c>
      <c r="HC4" s="102" t="e">
        <f>IF(#REF!="Activité","",#REF!)</f>
        <v>#REF!</v>
      </c>
      <c r="HD4" s="102" t="e">
        <f>IF(#REF!="Activité","",#REF!)</f>
        <v>#REF!</v>
      </c>
      <c r="HE4" s="102" t="e">
        <f>IF(#REF!="Activité","",#REF!)</f>
        <v>#REF!</v>
      </c>
      <c r="HF4" s="102" t="e">
        <f>IF(#REF!="Diplôme","",#REF!)</f>
        <v>#REF!</v>
      </c>
      <c r="HG4" s="102" t="e">
        <f>IF(#REF!="Origine Diplôme","",#REF!)</f>
        <v>#REF!</v>
      </c>
      <c r="HH4" s="102" t="e">
        <f>IF(#REF!="Date","",#REF!)</f>
        <v>#REF!</v>
      </c>
      <c r="HI4" s="102" t="e">
        <f>IF(#REF!="N° Diplôme","",#REF!)</f>
        <v>#REF!</v>
      </c>
      <c r="HJ4" s="102" t="e">
        <f>IF(#REF!="Spécialité","",#REF!)</f>
        <v>#REF!</v>
      </c>
      <c r="HK4" s="102" t="e">
        <f>IF(#REF!="Diplôme","",#REF!)</f>
        <v>#REF!</v>
      </c>
      <c r="HL4" s="102" t="e">
        <f>IF(#REF!="Origine Diplôme","",#REF!)</f>
        <v>#REF!</v>
      </c>
      <c r="HM4" s="102" t="e">
        <f>IF(#REF!="Date","",#REF!)</f>
        <v>#REF!</v>
      </c>
      <c r="HN4" s="102" t="e">
        <f>IF(#REF!="N° Diplôme","",#REF!)</f>
        <v>#REF!</v>
      </c>
      <c r="HO4" s="102" t="e">
        <f>IF(#REF!="Spécialité","",#REF!)</f>
        <v>#REF!</v>
      </c>
      <c r="HQ4" s="99" t="e">
        <f>IF(#REF!="NOM","",#REF!)</f>
        <v>#REF!</v>
      </c>
      <c r="HR4" s="99" t="e">
        <f>IF(#REF!="Adresse","",#REF!)</f>
        <v>#REF!</v>
      </c>
      <c r="HS4" s="99" t="e">
        <f>IF(#REF!="Code Postal","",#REF!)</f>
        <v>#REF!</v>
      </c>
      <c r="HT4" s="99" t="e">
        <f>IF(#REF!="Ville","",#REF!)</f>
        <v>#REF!</v>
      </c>
      <c r="HV4" s="106" t="e">
        <f>IF(#REF!="NOM","",#REF!)</f>
        <v>#REF!</v>
      </c>
      <c r="HW4" s="106" t="e">
        <f>IF(#REF!="Adresse","",#REF!)</f>
        <v>#REF!</v>
      </c>
      <c r="HX4" s="106" t="e">
        <f>IF(#REF!="Code Postal","",#REF!)</f>
        <v>#REF!</v>
      </c>
      <c r="HY4" s="106" t="e">
        <f>IF(#REF!="Ville","",#REF!)</f>
        <v>#REF!</v>
      </c>
      <c r="IA4" s="109" t="e">
        <f>IF(#REF!="NOM","",#REF!)</f>
        <v>#REF!</v>
      </c>
      <c r="IB4" s="109" t="e">
        <f>IF(#REF!="Adresse","",#REF!)</f>
        <v>#REF!</v>
      </c>
      <c r="IC4" s="109" t="e">
        <f>IF(#REF!="Code Postal","",#REF!)</f>
        <v>#REF!</v>
      </c>
      <c r="ID4" s="109" t="e">
        <f>IF(#REF!="Ville","",#REF!)</f>
        <v>#REF!</v>
      </c>
    </row>
    <row r="5" spans="1:239" x14ac:dyDescent="0.25">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3"/>
      <c r="FD5" s="83"/>
      <c r="FE5" s="83"/>
      <c r="FF5" s="83"/>
      <c r="FG5" s="83"/>
      <c r="FH5" s="83"/>
      <c r="FI5" s="83"/>
      <c r="FJ5" s="83"/>
      <c r="FK5" s="83"/>
      <c r="FL5" s="83"/>
      <c r="FM5" s="83"/>
      <c r="FN5" s="83"/>
      <c r="FO5" s="83"/>
      <c r="FP5" s="83"/>
      <c r="FQ5" s="83"/>
      <c r="FR5" s="83"/>
      <c r="FS5" s="83"/>
      <c r="FT5" s="83"/>
      <c r="FU5" s="83"/>
      <c r="FV5" s="83"/>
      <c r="FW5" s="83"/>
      <c r="FX5" s="83"/>
      <c r="FY5" s="83"/>
      <c r="FZ5" s="83"/>
      <c r="GA5" s="83"/>
      <c r="GB5" s="83"/>
      <c r="GC5" s="83"/>
      <c r="GD5" s="83"/>
      <c r="GE5" s="83"/>
      <c r="GF5" s="83"/>
      <c r="GG5" s="83"/>
      <c r="GH5" s="83"/>
      <c r="GI5" s="83"/>
      <c r="GJ5" s="83"/>
      <c r="GK5" s="83"/>
      <c r="GL5" s="83"/>
      <c r="GM5" s="83"/>
      <c r="GN5" s="83"/>
      <c r="GO5" s="83"/>
      <c r="GP5" s="83"/>
      <c r="GQ5" s="83"/>
      <c r="GR5" s="83"/>
      <c r="GS5" s="83"/>
      <c r="GT5" s="83"/>
      <c r="GU5" s="83"/>
      <c r="GV5" s="83"/>
      <c r="GW5" s="83"/>
      <c r="GX5" s="83"/>
      <c r="GY5" s="83"/>
      <c r="GZ5" s="83"/>
      <c r="HA5" s="83"/>
      <c r="HB5" s="83"/>
      <c r="HC5" s="83"/>
      <c r="HD5" s="83"/>
      <c r="HE5" s="83"/>
      <c r="HF5" s="83"/>
      <c r="HG5" s="83"/>
      <c r="HH5" s="83"/>
      <c r="HI5" s="83"/>
      <c r="HJ5" s="83"/>
      <c r="HK5" s="83"/>
      <c r="HL5" s="83"/>
      <c r="HM5" s="83"/>
      <c r="HN5" s="83"/>
      <c r="HO5" s="83"/>
      <c r="HP5" s="83"/>
      <c r="HQ5" s="83"/>
      <c r="HR5" s="83"/>
      <c r="HS5" s="83"/>
      <c r="HT5" s="83"/>
      <c r="HU5" s="83"/>
      <c r="HV5" s="83"/>
      <c r="HW5" s="83"/>
      <c r="HX5" s="83"/>
      <c r="HY5" s="83"/>
      <c r="HZ5" s="83"/>
      <c r="IA5" s="83"/>
      <c r="IB5" s="83"/>
      <c r="IC5" s="83"/>
      <c r="ID5" s="83"/>
      <c r="IE5" s="83"/>
    </row>
    <row r="7" spans="1:239" x14ac:dyDescent="0.25">
      <c r="AH7" t="s">
        <v>708</v>
      </c>
      <c r="AZ7" t="s">
        <v>708</v>
      </c>
      <c r="BF7" t="s">
        <v>708</v>
      </c>
      <c r="BR7" t="s">
        <v>708</v>
      </c>
      <c r="BX7" t="s">
        <v>708</v>
      </c>
      <c r="CJ7" t="s">
        <v>708</v>
      </c>
      <c r="CP7" t="s">
        <v>708</v>
      </c>
      <c r="DB7" t="s">
        <v>708</v>
      </c>
      <c r="DH7" t="s">
        <v>708</v>
      </c>
      <c r="DT7" t="s">
        <v>708</v>
      </c>
      <c r="DZ7" t="s">
        <v>708</v>
      </c>
      <c r="EL7" t="s">
        <v>708</v>
      </c>
      <c r="ER7" t="s">
        <v>708</v>
      </c>
      <c r="FN7" t="s">
        <v>708</v>
      </c>
      <c r="FT7" t="s">
        <v>708</v>
      </c>
      <c r="GP7" t="s">
        <v>708</v>
      </c>
      <c r="GV7" t="s">
        <v>708</v>
      </c>
    </row>
  </sheetData>
  <mergeCells count="12">
    <mergeCell ref="FM2:GM2"/>
    <mergeCell ref="GO2:HO2"/>
    <mergeCell ref="D2:I2"/>
    <mergeCell ref="AY2:BO2"/>
    <mergeCell ref="BQ2:CG2"/>
    <mergeCell ref="CI2:CY2"/>
    <mergeCell ref="DA2:DQ2"/>
    <mergeCell ref="DS2:EI2"/>
    <mergeCell ref="EK2:FK2"/>
    <mergeCell ref="J2:S2"/>
    <mergeCell ref="U2:AE2"/>
    <mergeCell ref="AG2:AW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14"/>
  <sheetViews>
    <sheetView workbookViewId="0">
      <pane xSplit="2" ySplit="2" topLeftCell="C3" activePane="bottomRight" state="frozen"/>
      <selection activeCell="AN4" sqref="AN4:AU5"/>
      <selection pane="topRight" activeCell="AN4" sqref="AN4:AU5"/>
      <selection pane="bottomLeft" activeCell="AN4" sqref="AN4:AU5"/>
      <selection pane="bottomRight" activeCell="AN4" sqref="AN4:AU5"/>
    </sheetView>
  </sheetViews>
  <sheetFormatPr baseColWidth="10" defaultRowHeight="15" x14ac:dyDescent="0.25"/>
  <cols>
    <col min="1" max="1" width="2.7109375" customWidth="1"/>
    <col min="2" max="2" width="40.7109375" bestFit="1" customWidth="1"/>
    <col min="3" max="3" width="12.42578125" bestFit="1" customWidth="1"/>
    <col min="4" max="4" width="21" bestFit="1" customWidth="1"/>
    <col min="5" max="5" width="10.7109375" bestFit="1" customWidth="1"/>
    <col min="6" max="6" width="5.28515625" bestFit="1" customWidth="1"/>
    <col min="9" max="9" width="10.7109375" customWidth="1"/>
    <col min="23" max="23" width="17" bestFit="1" customWidth="1"/>
    <col min="24" max="24" width="14.42578125" bestFit="1" customWidth="1"/>
    <col min="25" max="25" width="12.42578125" bestFit="1" customWidth="1"/>
    <col min="26" max="26" width="19.140625" bestFit="1" customWidth="1"/>
    <col min="28" max="28" width="17" bestFit="1" customWidth="1"/>
    <col min="29" max="29" width="14.42578125" bestFit="1" customWidth="1"/>
    <col min="30" max="30" width="12.42578125" bestFit="1" customWidth="1"/>
    <col min="31" max="31" width="19.140625" bestFit="1" customWidth="1"/>
    <col min="33" max="33" width="5.28515625" bestFit="1" customWidth="1"/>
    <col min="34" max="34" width="7" bestFit="1" customWidth="1"/>
    <col min="35" max="35" width="3.140625" bestFit="1" customWidth="1"/>
    <col min="36" max="36" width="5" bestFit="1" customWidth="1"/>
  </cols>
  <sheetData>
    <row r="2" spans="2:31" s="85" customFormat="1" x14ac:dyDescent="0.25">
      <c r="C2" s="85" t="s">
        <v>693</v>
      </c>
      <c r="D2" s="85" t="s">
        <v>707</v>
      </c>
      <c r="E2" s="85" t="s">
        <v>1225</v>
      </c>
      <c r="F2" s="85" t="s">
        <v>676</v>
      </c>
      <c r="G2" s="85" t="s">
        <v>22</v>
      </c>
      <c r="H2" s="85" t="s">
        <v>23</v>
      </c>
      <c r="I2" s="85" t="s">
        <v>681</v>
      </c>
      <c r="J2" s="85" t="s">
        <v>33</v>
      </c>
      <c r="K2" s="85" t="s">
        <v>704</v>
      </c>
      <c r="L2" s="85" t="s">
        <v>668</v>
      </c>
      <c r="M2" s="85" t="s">
        <v>15</v>
      </c>
      <c r="N2" s="85" t="s">
        <v>705</v>
      </c>
      <c r="O2" s="85" t="s">
        <v>706</v>
      </c>
      <c r="P2" s="85" t="s">
        <v>683</v>
      </c>
      <c r="Q2" s="85" t="s">
        <v>675</v>
      </c>
      <c r="R2" s="85" t="s">
        <v>684</v>
      </c>
      <c r="S2" s="85" t="s">
        <v>685</v>
      </c>
      <c r="T2" s="85" t="s">
        <v>686</v>
      </c>
      <c r="U2" s="85" t="s">
        <v>687</v>
      </c>
      <c r="V2" s="85" t="s">
        <v>694</v>
      </c>
      <c r="W2" s="85" t="s">
        <v>1247</v>
      </c>
      <c r="X2" s="85" t="s">
        <v>1248</v>
      </c>
      <c r="Y2" s="85" t="s">
        <v>1253</v>
      </c>
      <c r="Z2" s="85" t="s">
        <v>1249</v>
      </c>
      <c r="AA2" s="85" t="s">
        <v>697</v>
      </c>
      <c r="AB2" s="85" t="s">
        <v>1250</v>
      </c>
      <c r="AC2" s="85" t="s">
        <v>1251</v>
      </c>
      <c r="AD2" s="85" t="s">
        <v>1252</v>
      </c>
      <c r="AE2" s="85" t="s">
        <v>1254</v>
      </c>
    </row>
    <row r="3" spans="2:31" x14ac:dyDescent="0.25">
      <c r="B3" t="e">
        <f>#REF!</f>
        <v>#REF!</v>
      </c>
      <c r="C3" t="e">
        <f>IF(#REF!="","",#REF!)</f>
        <v>#REF!</v>
      </c>
      <c r="D3" t="e">
        <f>IF(#REF!="N° Licence","",#REF!)</f>
        <v>#REF!</v>
      </c>
      <c r="E3" s="92" t="e">
        <f>IF(#REF!="Année 1ère lic.","",#REF!)</f>
        <v>#REF!</v>
      </c>
      <c r="F3" t="e">
        <f>IF(#REF!="","",#REF!)</f>
        <v>#REF!</v>
      </c>
      <c r="G3" t="e">
        <f>IF(#REF!="NOM","",#REF!)</f>
        <v>#REF!</v>
      </c>
      <c r="H3" t="e">
        <f>IF(#REF!="Prénom","",#REF!)</f>
        <v>#REF!</v>
      </c>
      <c r="I3" s="92" t="e">
        <f>IF(#REF!="","",#REF!)</f>
        <v>#REF!</v>
      </c>
      <c r="J3" t="e">
        <f>IF(#REF!=0,"",#REF!)</f>
        <v>#REF!</v>
      </c>
      <c r="K3" t="e">
        <f>IF(#REF!="Adresse","",#REF!)</f>
        <v>#REF!</v>
      </c>
      <c r="L3" t="e">
        <f>IF(#REF!="Code Postal","",#REF!)</f>
        <v>#REF!</v>
      </c>
      <c r="M3" t="e">
        <f>IF(#REF!="Ville","",#REF!)</f>
        <v>#REF!</v>
      </c>
      <c r="N3" t="e">
        <f>IF(#REF!=0,"",#REF!)</f>
        <v>#REF!</v>
      </c>
      <c r="O3" t="e">
        <f>IF(#REF!=0,"",#REF!)</f>
        <v>#REF!</v>
      </c>
      <c r="P3" t="e">
        <f>IF(#REF!=0,"",#REF!)</f>
        <v>#REF!</v>
      </c>
      <c r="Q3" t="e">
        <f>IF(#REF!=0,"",#REF!)</f>
        <v>#REF!</v>
      </c>
      <c r="R3" t="e">
        <f>IF(#REF!="Activité","",#REF!)</f>
        <v>#REF!</v>
      </c>
      <c r="S3" t="e">
        <f>IF(#REF!="Activité","",#REF!)</f>
        <v>#REF!</v>
      </c>
      <c r="T3" t="e">
        <f>IF(#REF!="Activité","",#REF!)</f>
        <v>#REF!</v>
      </c>
      <c r="U3" t="e">
        <f>IF(#REF!="Activité","",#REF!)</f>
        <v>#REF!</v>
      </c>
      <c r="V3" s="141"/>
      <c r="W3" s="141"/>
      <c r="X3" s="141"/>
      <c r="Y3" s="141"/>
      <c r="Z3" s="141"/>
      <c r="AA3" s="141"/>
      <c r="AB3" s="141"/>
      <c r="AC3" s="141"/>
      <c r="AD3" s="141"/>
      <c r="AE3" s="141"/>
    </row>
    <row r="4" spans="2:31" x14ac:dyDescent="0.25">
      <c r="B4" t="e">
        <f>#REF!</f>
        <v>#REF!</v>
      </c>
      <c r="C4" t="e">
        <f>IF(#REF!="","",#REF!)</f>
        <v>#REF!</v>
      </c>
      <c r="D4" t="e">
        <f>IF(#REF!="N° Licence","",#REF!)</f>
        <v>#REF!</v>
      </c>
      <c r="E4" s="92" t="e">
        <f>IF(#REF!="Année 1ère lic.","",#REF!)</f>
        <v>#REF!</v>
      </c>
      <c r="F4" t="e">
        <f>IF(#REF!="","",#REF!)</f>
        <v>#REF!</v>
      </c>
      <c r="G4" t="e">
        <f>IF(#REF!="NOM","",#REF!)</f>
        <v>#REF!</v>
      </c>
      <c r="H4" t="e">
        <f>IF(#REF!="Prénom","",#REF!)</f>
        <v>#REF!</v>
      </c>
      <c r="I4" s="92" t="e">
        <f>IF(#REF!="","",#REF!)</f>
        <v>#REF!</v>
      </c>
      <c r="J4" t="e">
        <f>IF(#REF!=0,"",#REF!)</f>
        <v>#REF!</v>
      </c>
      <c r="K4" t="e">
        <f>IF(#REF!="Adresse","",#REF!)</f>
        <v>#REF!</v>
      </c>
      <c r="L4" t="e">
        <f>IF(#REF!="Code Postal","",#REF!)</f>
        <v>#REF!</v>
      </c>
      <c r="M4" t="e">
        <f>IF(#REF!="Ville","",#REF!)</f>
        <v>#REF!</v>
      </c>
      <c r="N4" t="e">
        <f>IF(#REF!=0,"",#REF!)</f>
        <v>#REF!</v>
      </c>
      <c r="O4" t="e">
        <f>IF(#REF!=0,"",#REF!)</f>
        <v>#REF!</v>
      </c>
      <c r="P4" t="e">
        <f>IF(#REF!=0,"",#REF!)</f>
        <v>#REF!</v>
      </c>
      <c r="Q4" t="e">
        <f>IF(#REF!=0,"",#REF!)</f>
        <v>#REF!</v>
      </c>
      <c r="R4" t="e">
        <f>IF(#REF!="Activité","",#REF!)</f>
        <v>#REF!</v>
      </c>
      <c r="S4" t="e">
        <f>IF(#REF!="Activité","",#REF!)</f>
        <v>#REF!</v>
      </c>
      <c r="T4" t="e">
        <f>IF(#REF!="Activité","",#REF!)</f>
        <v>#REF!</v>
      </c>
      <c r="U4" t="e">
        <f>IF(#REF!="Activité","",#REF!)</f>
        <v>#REF!</v>
      </c>
      <c r="V4" s="141"/>
      <c r="W4" s="141"/>
      <c r="X4" s="141"/>
      <c r="Y4" s="141"/>
      <c r="Z4" s="141"/>
      <c r="AA4" s="141"/>
      <c r="AB4" s="141"/>
      <c r="AC4" s="141"/>
      <c r="AD4" s="141"/>
      <c r="AE4" s="141"/>
    </row>
    <row r="5" spans="2:31" x14ac:dyDescent="0.25">
      <c r="B5" t="e">
        <f>#REF!</f>
        <v>#REF!</v>
      </c>
      <c r="C5" t="e">
        <f>IF(#REF!="","",#REF!)</f>
        <v>#REF!</v>
      </c>
      <c r="D5" t="e">
        <f>IF(#REF!="N° Licence","",#REF!)</f>
        <v>#REF!</v>
      </c>
      <c r="E5" s="92" t="e">
        <f>IF(#REF!="Année 1ère lic.","",#REF!)</f>
        <v>#REF!</v>
      </c>
      <c r="F5" t="e">
        <f>IF(#REF!="","",#REF!)</f>
        <v>#REF!</v>
      </c>
      <c r="G5" t="e">
        <f>IF(#REF!="NOM","",#REF!)</f>
        <v>#REF!</v>
      </c>
      <c r="H5" t="e">
        <f>IF(#REF!="Prénom","",#REF!)</f>
        <v>#REF!</v>
      </c>
      <c r="I5" s="92" t="e">
        <f>IF(#REF!="","",#REF!)</f>
        <v>#REF!</v>
      </c>
      <c r="J5" t="e">
        <f>IF(#REF!=0,"",#REF!)</f>
        <v>#REF!</v>
      </c>
      <c r="K5" t="e">
        <f>IF(#REF!="Adresse","",#REF!)</f>
        <v>#REF!</v>
      </c>
      <c r="L5" t="e">
        <f>IF(#REF!="Code Postal","",#REF!)</f>
        <v>#REF!</v>
      </c>
      <c r="M5" t="e">
        <f>IF(#REF!="Ville","",#REF!)</f>
        <v>#REF!</v>
      </c>
      <c r="N5" t="e">
        <f>IF(#REF!=0,"",#REF!)</f>
        <v>#REF!</v>
      </c>
      <c r="O5" t="e">
        <f>IF(#REF!=0,"",#REF!)</f>
        <v>#REF!</v>
      </c>
      <c r="P5" t="e">
        <f>IF(#REF!=0,"",#REF!)</f>
        <v>#REF!</v>
      </c>
      <c r="Q5" t="e">
        <f>IF(#REF!=0,"",#REF!)</f>
        <v>#REF!</v>
      </c>
      <c r="R5" t="e">
        <f>IF(#REF!="Activité","",#REF!)</f>
        <v>#REF!</v>
      </c>
      <c r="S5" t="e">
        <f>IF(#REF!="Activité","",#REF!)</f>
        <v>#REF!</v>
      </c>
      <c r="T5" t="e">
        <f>IF(#REF!="Activité","",#REF!)</f>
        <v>#REF!</v>
      </c>
      <c r="U5" t="e">
        <f>IF(#REF!="Activité","",#REF!)</f>
        <v>#REF!</v>
      </c>
      <c r="V5" s="141"/>
      <c r="W5" s="141"/>
      <c r="X5" s="141"/>
      <c r="Y5" s="141"/>
      <c r="Z5" s="141"/>
      <c r="AA5" s="141"/>
      <c r="AB5" s="141"/>
      <c r="AC5" s="141"/>
      <c r="AD5" s="141"/>
      <c r="AE5" s="141"/>
    </row>
    <row r="6" spans="2:31" x14ac:dyDescent="0.25">
      <c r="B6" t="e">
        <f>#REF!</f>
        <v>#REF!</v>
      </c>
      <c r="C6" t="e">
        <f>IF(#REF!="","",#REF!)</f>
        <v>#REF!</v>
      </c>
      <c r="D6" t="e">
        <f>IF(#REF!="N° Licence","",#REF!)</f>
        <v>#REF!</v>
      </c>
      <c r="E6" s="92" t="e">
        <f>IF(#REF!="Année 1ère lic.","",#REF!)</f>
        <v>#REF!</v>
      </c>
      <c r="F6" t="e">
        <f>IF(#REF!="","",#REF!)</f>
        <v>#REF!</v>
      </c>
      <c r="G6" t="e">
        <f>IF(#REF!="NOM","",#REF!)</f>
        <v>#REF!</v>
      </c>
      <c r="H6" t="e">
        <f>IF(#REF!="Prénom","",#REF!)</f>
        <v>#REF!</v>
      </c>
      <c r="I6" s="92" t="e">
        <f>IF(#REF!="","",#REF!)</f>
        <v>#REF!</v>
      </c>
      <c r="J6" t="e">
        <f>IF(#REF!=0,"",#REF!)</f>
        <v>#REF!</v>
      </c>
      <c r="K6" t="e">
        <f>IF(#REF!="Adresse","",#REF!)</f>
        <v>#REF!</v>
      </c>
      <c r="L6" t="e">
        <f>IF(#REF!="Code Postal","",#REF!)</f>
        <v>#REF!</v>
      </c>
      <c r="M6" t="e">
        <f>IF(#REF!="Ville","",#REF!)</f>
        <v>#REF!</v>
      </c>
      <c r="N6" t="e">
        <f>IF(#REF!=0,"",#REF!)</f>
        <v>#REF!</v>
      </c>
      <c r="O6" t="e">
        <f>IF(#REF!=0,"",#REF!)</f>
        <v>#REF!</v>
      </c>
      <c r="P6" t="e">
        <f>IF(#REF!=0,"",#REF!)</f>
        <v>#REF!</v>
      </c>
      <c r="Q6" t="e">
        <f>IF(#REF!=0,"",#REF!)</f>
        <v>#REF!</v>
      </c>
      <c r="R6" t="e">
        <f>IF(#REF!="Activité","",#REF!)</f>
        <v>#REF!</v>
      </c>
      <c r="S6" t="e">
        <f>IF(#REF!="Activité","",#REF!)</f>
        <v>#REF!</v>
      </c>
      <c r="T6" t="e">
        <f>IF(#REF!="Activité","",#REF!)</f>
        <v>#REF!</v>
      </c>
      <c r="U6" t="e">
        <f>IF(#REF!="Activité","",#REF!)</f>
        <v>#REF!</v>
      </c>
      <c r="V6" s="141"/>
      <c r="W6" s="141"/>
      <c r="X6" s="141"/>
      <c r="Y6" s="141"/>
      <c r="Z6" s="141"/>
      <c r="AA6" s="141"/>
      <c r="AB6" s="141"/>
      <c r="AC6" s="141"/>
      <c r="AD6" s="141"/>
      <c r="AE6" s="141"/>
    </row>
    <row r="7" spans="2:31" x14ac:dyDescent="0.25">
      <c r="B7" t="e">
        <f>#REF!</f>
        <v>#REF!</v>
      </c>
      <c r="C7" t="e">
        <f>IF(#REF!="","",#REF!)</f>
        <v>#REF!</v>
      </c>
      <c r="D7" t="e">
        <f>IF(#REF!="N° Licence","",#REF!)</f>
        <v>#REF!</v>
      </c>
      <c r="E7" s="92" t="e">
        <f>IF(#REF!="Année 1ère lic.","",#REF!)</f>
        <v>#REF!</v>
      </c>
      <c r="F7" t="e">
        <f>IF(#REF!="","",#REF!)</f>
        <v>#REF!</v>
      </c>
      <c r="G7" t="e">
        <f>IF(#REF!="NOM","",#REF!)</f>
        <v>#REF!</v>
      </c>
      <c r="H7" t="e">
        <f>IF(#REF!="Prénom","",#REF!)</f>
        <v>#REF!</v>
      </c>
      <c r="I7" s="92" t="e">
        <f>IF(#REF!="","",#REF!)</f>
        <v>#REF!</v>
      </c>
      <c r="J7" t="e">
        <f>IF(#REF!=0,"",#REF!)</f>
        <v>#REF!</v>
      </c>
      <c r="K7" t="e">
        <f>IF(#REF!="Adresse","",#REF!)</f>
        <v>#REF!</v>
      </c>
      <c r="L7" t="e">
        <f>IF(#REF!="Code Postal","",#REF!)</f>
        <v>#REF!</v>
      </c>
      <c r="M7" t="e">
        <f>IF(#REF!="Ville","",#REF!)</f>
        <v>#REF!</v>
      </c>
      <c r="N7" t="e">
        <f>IF(#REF!=0,"",#REF!)</f>
        <v>#REF!</v>
      </c>
      <c r="O7" t="e">
        <f>IF(#REF!=0,"",#REF!)</f>
        <v>#REF!</v>
      </c>
      <c r="P7" t="e">
        <f>IF(#REF!=0,"",#REF!)</f>
        <v>#REF!</v>
      </c>
      <c r="Q7" t="e">
        <f>IF(#REF!=0,"",#REF!)</f>
        <v>#REF!</v>
      </c>
      <c r="R7" t="e">
        <f>IF(#REF!="Activité","",#REF!)</f>
        <v>#REF!</v>
      </c>
      <c r="S7" t="e">
        <f>IF(#REF!="Activité","",#REF!)</f>
        <v>#REF!</v>
      </c>
      <c r="T7" t="e">
        <f>IF(#REF!="Activité","",#REF!)</f>
        <v>#REF!</v>
      </c>
      <c r="U7" t="e">
        <f>IF(#REF!="Activité","",#REF!)</f>
        <v>#REF!</v>
      </c>
      <c r="V7" s="141"/>
      <c r="W7" s="141"/>
      <c r="X7" s="141"/>
      <c r="Y7" s="141"/>
      <c r="Z7" s="141"/>
      <c r="AA7" s="141"/>
      <c r="AB7" s="141"/>
      <c r="AC7" s="141"/>
      <c r="AD7" s="141"/>
      <c r="AE7" s="141"/>
    </row>
    <row r="8" spans="2:31" x14ac:dyDescent="0.25">
      <c r="B8" t="e">
        <f>#REF!</f>
        <v>#REF!</v>
      </c>
      <c r="C8" t="e">
        <f>IF(#REF!="","",#REF!)</f>
        <v>#REF!</v>
      </c>
      <c r="D8" t="e">
        <f>IF(#REF!="N° Licence","",#REF!)</f>
        <v>#REF!</v>
      </c>
      <c r="E8" s="92" t="e">
        <f>IF(#REF!="Année 1ère lic.","",#REF!)</f>
        <v>#REF!</v>
      </c>
      <c r="F8" t="e">
        <f>IF(#REF!="","",#REF!)</f>
        <v>#REF!</v>
      </c>
      <c r="G8" t="e">
        <f>IF(#REF!="NOM","",#REF!)</f>
        <v>#REF!</v>
      </c>
      <c r="H8" t="e">
        <f>IF(#REF!="Prénom","",#REF!)</f>
        <v>#REF!</v>
      </c>
      <c r="I8" s="92" t="e">
        <f>IF(#REF!="","",#REF!)</f>
        <v>#REF!</v>
      </c>
      <c r="J8" t="e">
        <f>IF(#REF!=0,"",#REF!)</f>
        <v>#REF!</v>
      </c>
      <c r="K8" t="e">
        <f>IF(#REF!="Adresse","",#REF!)</f>
        <v>#REF!</v>
      </c>
      <c r="L8" t="e">
        <f>IF(#REF!="Code Postal","",#REF!)</f>
        <v>#REF!</v>
      </c>
      <c r="M8" t="e">
        <f>IF(#REF!="Ville","",#REF!)</f>
        <v>#REF!</v>
      </c>
      <c r="N8" t="e">
        <f>IF(#REF!=0,"",#REF!)</f>
        <v>#REF!</v>
      </c>
      <c r="O8" t="e">
        <f>IF(#REF!=0,"",#REF!)</f>
        <v>#REF!</v>
      </c>
      <c r="P8" t="e">
        <f>IF(#REF!=0,"",#REF!)</f>
        <v>#REF!</v>
      </c>
      <c r="Q8" t="e">
        <f>IF(#REF!=0,"",#REF!)</f>
        <v>#REF!</v>
      </c>
      <c r="R8" t="e">
        <f>IF(#REF!="Activité","",#REF!)</f>
        <v>#REF!</v>
      </c>
      <c r="S8" t="e">
        <f>IF(#REF!="Activité","",#REF!)</f>
        <v>#REF!</v>
      </c>
      <c r="T8" t="e">
        <f>IF(#REF!="Activité","",#REF!)</f>
        <v>#REF!</v>
      </c>
      <c r="U8" t="e">
        <f>IF(#REF!="Activité","",#REF!)</f>
        <v>#REF!</v>
      </c>
      <c r="V8" s="141"/>
      <c r="W8" s="141"/>
      <c r="X8" s="141"/>
      <c r="Y8" s="141"/>
      <c r="Z8" s="141"/>
      <c r="AA8" s="141"/>
      <c r="AB8" s="141"/>
      <c r="AC8" s="141"/>
      <c r="AD8" s="141"/>
      <c r="AE8" s="141"/>
    </row>
    <row r="9" spans="2:31" x14ac:dyDescent="0.25">
      <c r="B9" t="e">
        <f>#REF!</f>
        <v>#REF!</v>
      </c>
      <c r="C9" t="e">
        <f>IF(#REF!="","",#REF!)</f>
        <v>#REF!</v>
      </c>
      <c r="D9" t="e">
        <f>IF(#REF!="N° Licence","",#REF!)</f>
        <v>#REF!</v>
      </c>
      <c r="E9" s="92" t="e">
        <f>IF(#REF!="Année 1ère lic.","",#REF!)</f>
        <v>#REF!</v>
      </c>
      <c r="F9" t="e">
        <f>IF(#REF!="","",#REF!)</f>
        <v>#REF!</v>
      </c>
      <c r="G9" t="e">
        <f>IF(#REF!="NOM","",#REF!)</f>
        <v>#REF!</v>
      </c>
      <c r="H9" t="e">
        <f>IF(#REF!="Prénom","",#REF!)</f>
        <v>#REF!</v>
      </c>
      <c r="I9" s="92" t="e">
        <f>IF(#REF!="","",#REF!)</f>
        <v>#REF!</v>
      </c>
      <c r="J9" t="e">
        <f>IF(#REF!=0,"",#REF!)</f>
        <v>#REF!</v>
      </c>
      <c r="K9" t="e">
        <f>IF(#REF!="Adresse","",#REF!)</f>
        <v>#REF!</v>
      </c>
      <c r="L9" t="e">
        <f>IF(#REF!="Code Postal","",#REF!)</f>
        <v>#REF!</v>
      </c>
      <c r="M9" t="e">
        <f>IF(#REF!="Ville","",#REF!)</f>
        <v>#REF!</v>
      </c>
      <c r="N9" t="e">
        <f>IF(#REF!=0,"",#REF!)</f>
        <v>#REF!</v>
      </c>
      <c r="O9" t="e">
        <f>IF(#REF!=0,"",#REF!)</f>
        <v>#REF!</v>
      </c>
      <c r="P9" t="e">
        <f>IF(#REF!=0,"",#REF!)</f>
        <v>#REF!</v>
      </c>
      <c r="Q9" t="e">
        <f>IF(#REF!=0,"",#REF!)</f>
        <v>#REF!</v>
      </c>
      <c r="R9" t="e">
        <f>IF(#REF!="Activité","",#REF!)</f>
        <v>#REF!</v>
      </c>
      <c r="S9" t="e">
        <f>IF(#REF!="Activité","",#REF!)</f>
        <v>#REF!</v>
      </c>
      <c r="T9" t="e">
        <f>IF(#REF!="Activité","",#REF!)</f>
        <v>#REF!</v>
      </c>
      <c r="U9" t="e">
        <f>IF(#REF!="Activité","",#REF!)</f>
        <v>#REF!</v>
      </c>
      <c r="V9" t="e">
        <f>IF(#REF!="Diplôme","",#REF!)</f>
        <v>#REF!</v>
      </c>
      <c r="W9" t="e">
        <f>IF(#REF!="Origine Diplôme","",#REF!)</f>
        <v>#REF!</v>
      </c>
      <c r="X9" t="e">
        <f>IF(#REF!="Date","",#REF!)</f>
        <v>#REF!</v>
      </c>
      <c r="Y9" t="e">
        <f>IF(#REF!="N° Diplôme","",#REF!)</f>
        <v>#REF!</v>
      </c>
      <c r="Z9" t="e">
        <f>IF(#REF!="Spécialité","",#REF!)</f>
        <v>#REF!</v>
      </c>
      <c r="AA9" t="e">
        <f>IF(#REF!="Diplôme","",#REF!)</f>
        <v>#REF!</v>
      </c>
      <c r="AB9" t="e">
        <f>IF(#REF!="Origine Diplôme","",#REF!)</f>
        <v>#REF!</v>
      </c>
      <c r="AC9" t="e">
        <f>IF(#REF!="Date","",#REF!)</f>
        <v>#REF!</v>
      </c>
      <c r="AD9" t="e">
        <f>IF(#REF!="N° Diplôme","",#REF!)</f>
        <v>#REF!</v>
      </c>
      <c r="AE9" t="e">
        <f>IF(#REF!="Spécialité","",#REF!)</f>
        <v>#REF!</v>
      </c>
    </row>
    <row r="10" spans="2:31" x14ac:dyDescent="0.25">
      <c r="B10" t="e">
        <f>#REF!</f>
        <v>#REF!</v>
      </c>
      <c r="C10" t="e">
        <f>IF(#REF!="","",#REF!)</f>
        <v>#REF!</v>
      </c>
      <c r="D10" t="e">
        <f>IF(#REF!="N° Licence","",#REF!)</f>
        <v>#REF!</v>
      </c>
      <c r="E10" s="92" t="e">
        <f>IF(#REF!="Année 1ère lic.","",#REF!)</f>
        <v>#REF!</v>
      </c>
      <c r="F10" t="e">
        <f>IF(#REF!="","",#REF!)</f>
        <v>#REF!</v>
      </c>
      <c r="G10" t="e">
        <f>IF(#REF!="NOM","",#REF!)</f>
        <v>#REF!</v>
      </c>
      <c r="H10" t="e">
        <f>IF(#REF!="Prénom","",#REF!)</f>
        <v>#REF!</v>
      </c>
      <c r="I10" s="92" t="e">
        <f>IF(#REF!="","",#REF!)</f>
        <v>#REF!</v>
      </c>
      <c r="J10" t="e">
        <f>IF(#REF!=0,"",#REF!)</f>
        <v>#REF!</v>
      </c>
      <c r="K10" t="e">
        <f>IF(#REF!="Adresse","",#REF!)</f>
        <v>#REF!</v>
      </c>
      <c r="L10" t="e">
        <f>IF(#REF!="Code Postal","",#REF!)</f>
        <v>#REF!</v>
      </c>
      <c r="M10" t="e">
        <f>IF(#REF!="Ville","",#REF!)</f>
        <v>#REF!</v>
      </c>
      <c r="N10" t="e">
        <f>IF(#REF!=0,"",#REF!)</f>
        <v>#REF!</v>
      </c>
      <c r="O10" t="e">
        <f>IF(#REF!=0,"",#REF!)</f>
        <v>#REF!</v>
      </c>
      <c r="P10" t="e">
        <f>IF(#REF!=0,"",#REF!)</f>
        <v>#REF!</v>
      </c>
      <c r="Q10" t="e">
        <f>IF(#REF!=0,"",#REF!)</f>
        <v>#REF!</v>
      </c>
      <c r="R10" t="e">
        <f>IF(#REF!="Activité","",#REF!)</f>
        <v>#REF!</v>
      </c>
      <c r="S10" t="e">
        <f>IF(#REF!="Activité","",#REF!)</f>
        <v>#REF!</v>
      </c>
      <c r="T10" t="e">
        <f>IF(#REF!="Activité","",#REF!)</f>
        <v>#REF!</v>
      </c>
      <c r="U10" t="e">
        <f>IF(#REF!="Activité","",#REF!)</f>
        <v>#REF!</v>
      </c>
      <c r="V10" t="e">
        <f>IF(#REF!="Diplôme","",#REF!)</f>
        <v>#REF!</v>
      </c>
      <c r="W10" t="e">
        <f>IF(#REF!="Origine Diplôme","",#REF!)</f>
        <v>#REF!</v>
      </c>
      <c r="X10" t="e">
        <f>IF(#REF!="Date","",#REF!)</f>
        <v>#REF!</v>
      </c>
      <c r="Y10" t="e">
        <f>IF(#REF!="N° Diplôme","",#REF!)</f>
        <v>#REF!</v>
      </c>
      <c r="Z10" t="e">
        <f>IF(#REF!="Spécialité","",#REF!)</f>
        <v>#REF!</v>
      </c>
      <c r="AA10" t="e">
        <f>IF(#REF!="Diplôme","",#REF!)</f>
        <v>#REF!</v>
      </c>
      <c r="AB10" t="e">
        <f>IF(#REF!="Origine Diplôme","",#REF!)</f>
        <v>#REF!</v>
      </c>
      <c r="AC10" t="e">
        <f>IF(#REF!="Date","",#REF!)</f>
        <v>#REF!</v>
      </c>
      <c r="AD10" t="e">
        <f>IF(#REF!="N° Diplôme","",#REF!)</f>
        <v>#REF!</v>
      </c>
      <c r="AE10" t="e">
        <f>IF(#REF!="Spécialité","",#REF!)</f>
        <v>#REF!</v>
      </c>
    </row>
    <row r="11" spans="2:31" x14ac:dyDescent="0.25">
      <c r="B11" t="e">
        <f>#REF!</f>
        <v>#REF!</v>
      </c>
      <c r="C11" t="e">
        <f>IF(#REF!="","",#REF!)</f>
        <v>#REF!</v>
      </c>
      <c r="D11" t="e">
        <f>IF(#REF!="N° Licence","",#REF!)</f>
        <v>#REF!</v>
      </c>
      <c r="E11" s="92" t="e">
        <f>IF(#REF!="Année 1ère lic.","",#REF!)</f>
        <v>#REF!</v>
      </c>
      <c r="F11" t="e">
        <f>IF(#REF!="","",#REF!)</f>
        <v>#REF!</v>
      </c>
      <c r="G11" t="e">
        <f>IF(#REF!="NOM","",#REF!)</f>
        <v>#REF!</v>
      </c>
      <c r="H11" t="e">
        <f>IF(#REF!="Prénom","",#REF!)</f>
        <v>#REF!</v>
      </c>
      <c r="I11" s="92" t="e">
        <f>IF(#REF!="","",#REF!)</f>
        <v>#REF!</v>
      </c>
      <c r="J11" t="e">
        <f>IF(#REF!=0,"",#REF!)</f>
        <v>#REF!</v>
      </c>
      <c r="K11" t="e">
        <f>IF(#REF!="Adresse","",#REF!)</f>
        <v>#REF!</v>
      </c>
      <c r="L11" t="e">
        <f>IF(#REF!="Code Postal","",#REF!)</f>
        <v>#REF!</v>
      </c>
      <c r="M11" t="e">
        <f>IF(#REF!="Ville","",#REF!)</f>
        <v>#REF!</v>
      </c>
      <c r="N11" t="e">
        <f>IF(#REF!=0,"",#REF!)</f>
        <v>#REF!</v>
      </c>
      <c r="O11" t="e">
        <f>IF(#REF!=0,"",#REF!)</f>
        <v>#REF!</v>
      </c>
      <c r="P11" t="e">
        <f>IF(#REF!=0,"",#REF!)</f>
        <v>#REF!</v>
      </c>
      <c r="Q11" t="e">
        <f>IF(#REF!=0,"",#REF!)</f>
        <v>#REF!</v>
      </c>
      <c r="R11" t="e">
        <f>IF(#REF!="Activité","",#REF!)</f>
        <v>#REF!</v>
      </c>
      <c r="S11" t="e">
        <f>IF(#REF!="Activité","",#REF!)</f>
        <v>#REF!</v>
      </c>
      <c r="T11" t="e">
        <f>IF(#REF!="Activité","",#REF!)</f>
        <v>#REF!</v>
      </c>
      <c r="U11" t="e">
        <f>IF(#REF!="Activité","",#REF!)</f>
        <v>#REF!</v>
      </c>
      <c r="V11" t="e">
        <f>IF(#REF!="Diplôme","",#REF!)</f>
        <v>#REF!</v>
      </c>
      <c r="W11" t="e">
        <f>IF(#REF!="Origine Diplôme","",#REF!)</f>
        <v>#REF!</v>
      </c>
      <c r="X11" t="e">
        <f>IF(#REF!="Date","",#REF!)</f>
        <v>#REF!</v>
      </c>
      <c r="Y11" t="e">
        <f>IF(#REF!="N° Diplôme","",#REF!)</f>
        <v>#REF!</v>
      </c>
      <c r="Z11" t="e">
        <f>IF(#REF!="Spécialité","",#REF!)</f>
        <v>#REF!</v>
      </c>
      <c r="AA11" t="e">
        <f>IF(#REF!="Diplôme","",#REF!)</f>
        <v>#REF!</v>
      </c>
      <c r="AB11" t="e">
        <f>IF(#REF!="Origine Diplôme","",#REF!)</f>
        <v>#REF!</v>
      </c>
      <c r="AC11" t="e">
        <f>IF(#REF!="Date","",#REF!)</f>
        <v>#REF!</v>
      </c>
      <c r="AD11" t="e">
        <f>IF(#REF!="N° Diplôme","",#REF!)</f>
        <v>#REF!</v>
      </c>
      <c r="AE11" t="e">
        <f>IF(#REF!="Spécialité","",#REF!)</f>
        <v>#REF!</v>
      </c>
    </row>
    <row r="12" spans="2:31" x14ac:dyDescent="0.25">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row>
    <row r="14" spans="2:31" x14ac:dyDescent="0.25">
      <c r="F14" t="s">
        <v>708</v>
      </c>
      <c r="I14" t="s">
        <v>708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5"/>
  <sheetViews>
    <sheetView topLeftCell="D1" workbookViewId="0">
      <selection activeCell="G23" sqref="G23"/>
    </sheetView>
  </sheetViews>
  <sheetFormatPr baseColWidth="10" defaultRowHeight="15" x14ac:dyDescent="0.25"/>
  <cols>
    <col min="1" max="1" width="5.42578125" bestFit="1" customWidth="1"/>
    <col min="2" max="2" width="1.7109375" customWidth="1"/>
    <col min="3" max="3" width="9.28515625" bestFit="1" customWidth="1"/>
    <col min="4" max="4" width="1.7109375" customWidth="1"/>
    <col min="6" max="6" width="1.7109375" customWidth="1"/>
    <col min="7" max="7" width="24" bestFit="1" customWidth="1"/>
    <col min="8" max="8" width="8.42578125" bestFit="1" customWidth="1"/>
    <col min="9" max="9" width="1.7109375" customWidth="1"/>
    <col min="10" max="10" width="25.85546875" bestFit="1" customWidth="1"/>
    <col min="11" max="11" width="1.7109375" customWidth="1"/>
    <col min="12" max="12" width="12" bestFit="1" customWidth="1"/>
    <col min="13" max="13" width="1.7109375" customWidth="1"/>
    <col min="14" max="14" width="22.42578125" bestFit="1" customWidth="1"/>
    <col min="15" max="15" width="1.7109375" customWidth="1"/>
    <col min="16" max="16" width="29" bestFit="1" customWidth="1"/>
    <col min="17" max="17" width="1.7109375" customWidth="1"/>
    <col min="18" max="18" width="15.140625" bestFit="1" customWidth="1"/>
    <col min="19" max="19" width="1.7109375" customWidth="1"/>
    <col min="20" max="20" width="40" bestFit="1" customWidth="1"/>
    <col min="21" max="21" width="5.7109375" bestFit="1" customWidth="1"/>
    <col min="22" max="22" width="1.7109375" customWidth="1"/>
    <col min="23" max="23" width="28" bestFit="1" customWidth="1"/>
    <col min="24" max="24" width="6.7109375" bestFit="1" customWidth="1"/>
    <col min="25" max="25" width="1.7109375" customWidth="1"/>
    <col min="26" max="26" width="4.140625" customWidth="1"/>
    <col min="27" max="27" width="4" style="133" bestFit="1" customWidth="1"/>
    <col min="28" max="28" width="23.42578125" style="132" bestFit="1" customWidth="1"/>
    <col min="29" max="29" width="5.140625" style="132" bestFit="1" customWidth="1"/>
    <col min="30" max="30" width="1.7109375" customWidth="1"/>
    <col min="31" max="31" width="42.140625" bestFit="1" customWidth="1"/>
    <col min="32" max="32" width="2" bestFit="1" customWidth="1"/>
    <col min="33" max="33" width="1.7109375" customWidth="1"/>
  </cols>
  <sheetData>
    <row r="1" spans="1:33" ht="30" x14ac:dyDescent="0.25">
      <c r="A1" t="s">
        <v>644</v>
      </c>
      <c r="G1" t="s">
        <v>645</v>
      </c>
      <c r="J1" s="126" t="s">
        <v>709</v>
      </c>
    </row>
    <row r="2" spans="1:33" s="85" customFormat="1" x14ac:dyDescent="0.25">
      <c r="B2" s="86"/>
      <c r="D2" s="86"/>
      <c r="F2" s="86"/>
      <c r="G2" s="85">
        <f>COUNTA(G3:G310000)</f>
        <v>20</v>
      </c>
      <c r="I2" s="86"/>
      <c r="K2" s="86"/>
      <c r="L2" s="85" t="s">
        <v>3</v>
      </c>
      <c r="M2" s="86"/>
      <c r="N2" s="58" t="s">
        <v>588</v>
      </c>
      <c r="O2" s="86"/>
      <c r="Q2" s="86"/>
      <c r="S2" s="86"/>
      <c r="T2" s="7" t="s">
        <v>33</v>
      </c>
      <c r="U2" s="7" t="s">
        <v>60</v>
      </c>
      <c r="V2" s="86"/>
      <c r="W2" s="134" t="s">
        <v>711</v>
      </c>
      <c r="X2" s="85">
        <f>COUNTA(X3:X26)</f>
        <v>24</v>
      </c>
      <c r="Y2" s="86"/>
      <c r="Z2" s="426" t="s">
        <v>712</v>
      </c>
      <c r="AA2" s="426"/>
      <c r="AB2" s="426"/>
      <c r="AC2" s="131"/>
      <c r="AD2" s="86"/>
      <c r="AE2" s="85" t="s">
        <v>1224</v>
      </c>
      <c r="AG2" s="86"/>
    </row>
    <row r="3" spans="1:33" x14ac:dyDescent="0.25">
      <c r="A3" t="s">
        <v>31</v>
      </c>
      <c r="B3" s="84"/>
      <c r="C3" t="s">
        <v>629</v>
      </c>
      <c r="D3" s="84"/>
      <c r="E3" t="s">
        <v>48</v>
      </c>
      <c r="F3" s="84"/>
      <c r="G3" t="s">
        <v>616</v>
      </c>
      <c r="H3" t="s">
        <v>50</v>
      </c>
      <c r="I3" s="84"/>
      <c r="J3" t="s">
        <v>2</v>
      </c>
      <c r="K3" s="84"/>
      <c r="L3" t="s">
        <v>577</v>
      </c>
      <c r="M3" s="84"/>
      <c r="N3" t="s">
        <v>572</v>
      </c>
      <c r="O3" s="84"/>
      <c r="P3" t="s">
        <v>650</v>
      </c>
      <c r="Q3" s="84"/>
      <c r="R3" t="s">
        <v>649</v>
      </c>
      <c r="S3" s="84"/>
      <c r="T3" s="9" t="s">
        <v>61</v>
      </c>
      <c r="U3" s="9" t="s">
        <v>62</v>
      </c>
      <c r="V3" s="84"/>
      <c r="W3" t="s">
        <v>827</v>
      </c>
      <c r="X3" t="s">
        <v>828</v>
      </c>
      <c r="Y3" s="84"/>
      <c r="Z3">
        <v>1</v>
      </c>
      <c r="AA3" s="132" t="str">
        <f t="shared" ref="AA3:AA21" si="0">REPT("0",2-LEN(Z3))&amp;Z3</f>
        <v>01</v>
      </c>
      <c r="AB3" t="s">
        <v>713</v>
      </c>
      <c r="AC3" t="str">
        <f>X24</f>
        <v>RAL</v>
      </c>
      <c r="AD3" s="86"/>
      <c r="AE3" s="136" t="s">
        <v>1160</v>
      </c>
      <c r="AF3">
        <v>2</v>
      </c>
      <c r="AG3" s="84"/>
    </row>
    <row r="4" spans="1:33" x14ac:dyDescent="0.25">
      <c r="A4" t="s">
        <v>27</v>
      </c>
      <c r="B4" s="84"/>
      <c r="C4" t="s">
        <v>630</v>
      </c>
      <c r="D4" s="84"/>
      <c r="E4" t="s">
        <v>49</v>
      </c>
      <c r="F4" s="84"/>
      <c r="G4" t="s">
        <v>617</v>
      </c>
      <c r="H4" t="s">
        <v>51</v>
      </c>
      <c r="I4" s="84"/>
      <c r="J4" t="s">
        <v>57</v>
      </c>
      <c r="K4" s="84"/>
      <c r="L4" t="s">
        <v>579</v>
      </c>
      <c r="M4" s="84"/>
      <c r="N4" t="s">
        <v>589</v>
      </c>
      <c r="O4" s="84"/>
      <c r="P4" t="s">
        <v>613</v>
      </c>
      <c r="Q4" s="84"/>
      <c r="R4" t="s">
        <v>636</v>
      </c>
      <c r="S4" s="84"/>
      <c r="T4" s="9" t="s">
        <v>63</v>
      </c>
      <c r="U4" s="9" t="s">
        <v>64</v>
      </c>
      <c r="V4" s="84"/>
      <c r="W4" t="s">
        <v>829</v>
      </c>
      <c r="X4" t="s">
        <v>830</v>
      </c>
      <c r="Y4" s="84"/>
      <c r="Z4">
        <v>2</v>
      </c>
      <c r="AA4" s="132" t="str">
        <f t="shared" si="0"/>
        <v>02</v>
      </c>
      <c r="AB4" t="s">
        <v>714</v>
      </c>
      <c r="AC4" t="str">
        <f>X21</f>
        <v>PIC</v>
      </c>
      <c r="AD4" s="86"/>
      <c r="AE4" t="s">
        <v>1036</v>
      </c>
      <c r="AF4">
        <v>1</v>
      </c>
      <c r="AG4" s="84"/>
    </row>
    <row r="5" spans="1:33" x14ac:dyDescent="0.25">
      <c r="A5" t="s">
        <v>28</v>
      </c>
      <c r="B5" s="84"/>
      <c r="C5" t="s">
        <v>631</v>
      </c>
      <c r="D5" s="84"/>
      <c r="E5" s="83"/>
      <c r="F5" s="84"/>
      <c r="G5" t="s">
        <v>35</v>
      </c>
      <c r="H5" t="s">
        <v>51</v>
      </c>
      <c r="I5" s="84"/>
      <c r="J5" t="s">
        <v>58</v>
      </c>
      <c r="K5" s="84"/>
      <c r="L5" t="s">
        <v>580</v>
      </c>
      <c r="M5" s="84"/>
      <c r="N5" t="s">
        <v>590</v>
      </c>
      <c r="O5" s="84"/>
      <c r="P5" t="s">
        <v>615</v>
      </c>
      <c r="Q5" s="84"/>
      <c r="R5" s="83"/>
      <c r="S5" s="84"/>
      <c r="T5" s="9" t="s">
        <v>66</v>
      </c>
      <c r="U5" s="9" t="s">
        <v>67</v>
      </c>
      <c r="V5" s="84"/>
      <c r="W5" t="s">
        <v>831</v>
      </c>
      <c r="X5" t="s">
        <v>832</v>
      </c>
      <c r="Y5" s="84"/>
      <c r="Z5">
        <v>3</v>
      </c>
      <c r="AA5" s="132" t="str">
        <f t="shared" si="0"/>
        <v>03</v>
      </c>
      <c r="AB5" t="s">
        <v>715</v>
      </c>
      <c r="AC5" t="str">
        <f>X5</f>
        <v>AUV</v>
      </c>
      <c r="AD5" s="86"/>
      <c r="AE5" s="136" t="s">
        <v>921</v>
      </c>
      <c r="AF5">
        <v>2</v>
      </c>
      <c r="AG5" s="84"/>
    </row>
    <row r="6" spans="1:33" x14ac:dyDescent="0.25">
      <c r="B6" s="84"/>
      <c r="C6" t="s">
        <v>632</v>
      </c>
      <c r="D6" s="84"/>
      <c r="F6" s="84"/>
      <c r="G6" t="s">
        <v>37</v>
      </c>
      <c r="H6" t="s">
        <v>51</v>
      </c>
      <c r="I6" s="84"/>
      <c r="J6" t="s">
        <v>59</v>
      </c>
      <c r="K6" s="84"/>
      <c r="L6" t="s">
        <v>581</v>
      </c>
      <c r="M6" s="84"/>
      <c r="N6" t="s">
        <v>591</v>
      </c>
      <c r="O6" s="84"/>
      <c r="P6" s="83"/>
      <c r="Q6" s="84"/>
      <c r="S6" s="84"/>
      <c r="T6" s="9" t="s">
        <v>68</v>
      </c>
      <c r="U6" s="9" t="s">
        <v>69</v>
      </c>
      <c r="V6" s="84"/>
      <c r="W6" t="s">
        <v>833</v>
      </c>
      <c r="X6" t="s">
        <v>834</v>
      </c>
      <c r="Y6" s="84"/>
      <c r="Z6">
        <v>4</v>
      </c>
      <c r="AA6" s="132" t="str">
        <f t="shared" si="0"/>
        <v>04</v>
      </c>
      <c r="AB6" t="s">
        <v>716</v>
      </c>
      <c r="AC6" t="str">
        <f>X23</f>
        <v>PAC</v>
      </c>
      <c r="AD6" s="86"/>
      <c r="AE6" t="s">
        <v>945</v>
      </c>
      <c r="AF6">
        <v>1</v>
      </c>
      <c r="AG6" s="84"/>
    </row>
    <row r="7" spans="1:33" x14ac:dyDescent="0.25">
      <c r="A7" s="83"/>
      <c r="B7" s="84"/>
      <c r="C7" s="83"/>
      <c r="D7" s="84"/>
      <c r="F7" s="84"/>
      <c r="G7" t="s">
        <v>38</v>
      </c>
      <c r="H7" t="s">
        <v>51</v>
      </c>
      <c r="I7" s="84"/>
      <c r="J7" t="s">
        <v>1</v>
      </c>
      <c r="K7" s="84"/>
      <c r="L7" t="s">
        <v>573</v>
      </c>
      <c r="M7" s="84"/>
      <c r="N7" t="s">
        <v>592</v>
      </c>
      <c r="O7" s="84"/>
      <c r="P7" t="s">
        <v>1222</v>
      </c>
      <c r="Q7" s="84"/>
      <c r="S7" s="84"/>
      <c r="T7" s="8" t="s">
        <v>70</v>
      </c>
      <c r="U7" s="8" t="s">
        <v>71</v>
      </c>
      <c r="V7" s="84"/>
      <c r="W7" t="s">
        <v>835</v>
      </c>
      <c r="X7" t="s">
        <v>836</v>
      </c>
      <c r="Y7" s="84"/>
      <c r="Z7">
        <v>5</v>
      </c>
      <c r="AA7" s="132" t="str">
        <f t="shared" si="0"/>
        <v>05</v>
      </c>
      <c r="AB7" t="s">
        <v>718</v>
      </c>
      <c r="AC7" t="str">
        <f>X23</f>
        <v>PAC</v>
      </c>
      <c r="AD7" s="86"/>
      <c r="AE7" s="136" t="s">
        <v>1137</v>
      </c>
      <c r="AF7">
        <v>2</v>
      </c>
      <c r="AG7" s="84"/>
    </row>
    <row r="8" spans="1:33" x14ac:dyDescent="0.25">
      <c r="F8" s="84"/>
      <c r="G8" t="s">
        <v>618</v>
      </c>
      <c r="H8" t="s">
        <v>52</v>
      </c>
      <c r="I8" s="84"/>
      <c r="J8" t="s">
        <v>546</v>
      </c>
      <c r="K8" s="84"/>
      <c r="L8" t="s">
        <v>574</v>
      </c>
      <c r="M8" s="84"/>
      <c r="N8" t="s">
        <v>593</v>
      </c>
      <c r="O8" s="84"/>
      <c r="P8" t="s">
        <v>1223</v>
      </c>
      <c r="Q8" s="84"/>
      <c r="S8" s="84"/>
      <c r="T8" s="9" t="s">
        <v>72</v>
      </c>
      <c r="U8" s="9" t="s">
        <v>73</v>
      </c>
      <c r="V8" s="84"/>
      <c r="W8" t="s">
        <v>717</v>
      </c>
      <c r="X8" t="s">
        <v>837</v>
      </c>
      <c r="Y8" s="84"/>
      <c r="Z8">
        <v>6</v>
      </c>
      <c r="AA8" s="132" t="str">
        <f t="shared" si="0"/>
        <v>06</v>
      </c>
      <c r="AB8" t="s">
        <v>720</v>
      </c>
      <c r="AC8" t="str">
        <f>X23</f>
        <v>PAC</v>
      </c>
      <c r="AD8" s="86"/>
      <c r="AE8" t="s">
        <v>1163</v>
      </c>
      <c r="AF8">
        <v>1</v>
      </c>
      <c r="AG8" s="84"/>
    </row>
    <row r="9" spans="1:33" x14ac:dyDescent="0.25">
      <c r="F9" s="84"/>
      <c r="G9" t="s">
        <v>39</v>
      </c>
      <c r="H9" t="s">
        <v>52</v>
      </c>
      <c r="I9" s="84"/>
      <c r="J9" t="s">
        <v>547</v>
      </c>
      <c r="K9" s="84"/>
      <c r="L9" t="s">
        <v>575</v>
      </c>
      <c r="M9" s="84"/>
      <c r="N9" t="s">
        <v>594</v>
      </c>
      <c r="O9" s="84"/>
      <c r="P9" s="83"/>
      <c r="Q9" s="84"/>
      <c r="S9" s="84"/>
      <c r="T9" s="9" t="s">
        <v>74</v>
      </c>
      <c r="U9" s="9" t="s">
        <v>75</v>
      </c>
      <c r="V9" s="84"/>
      <c r="W9" t="s">
        <v>719</v>
      </c>
      <c r="X9" t="s">
        <v>838</v>
      </c>
      <c r="Y9" s="84"/>
      <c r="Z9">
        <v>7</v>
      </c>
      <c r="AA9" s="132" t="str">
        <f t="shared" si="0"/>
        <v>07</v>
      </c>
      <c r="AB9" t="s">
        <v>722</v>
      </c>
      <c r="AC9" t="str">
        <f>X24</f>
        <v>RAL</v>
      </c>
      <c r="AD9" s="86"/>
      <c r="AE9" t="s">
        <v>1091</v>
      </c>
      <c r="AF9">
        <v>1</v>
      </c>
      <c r="AG9" s="84"/>
    </row>
    <row r="10" spans="1:33" x14ac:dyDescent="0.25">
      <c r="F10" s="84"/>
      <c r="G10" t="s">
        <v>40</v>
      </c>
      <c r="H10" t="s">
        <v>52</v>
      </c>
      <c r="I10" s="84"/>
      <c r="J10" t="s">
        <v>548</v>
      </c>
      <c r="K10" s="84"/>
      <c r="L10" t="s">
        <v>576</v>
      </c>
      <c r="M10" s="84"/>
      <c r="N10" t="s">
        <v>595</v>
      </c>
      <c r="O10" s="84"/>
      <c r="P10" t="s">
        <v>1227</v>
      </c>
      <c r="Q10" s="84"/>
      <c r="S10" s="84"/>
      <c r="T10" s="8" t="s">
        <v>76</v>
      </c>
      <c r="U10" s="8" t="s">
        <v>77</v>
      </c>
      <c r="V10" s="84"/>
      <c r="W10" t="s">
        <v>839</v>
      </c>
      <c r="X10" t="s">
        <v>840</v>
      </c>
      <c r="Y10" s="84"/>
      <c r="Z10">
        <v>8</v>
      </c>
      <c r="AA10" s="132" t="str">
        <f t="shared" si="0"/>
        <v>08</v>
      </c>
      <c r="AB10" t="s">
        <v>725</v>
      </c>
      <c r="AC10" t="str">
        <f>X10</f>
        <v>CHA</v>
      </c>
      <c r="AD10" s="86"/>
      <c r="AE10" s="136" t="s">
        <v>981</v>
      </c>
      <c r="AF10">
        <v>2</v>
      </c>
      <c r="AG10" s="84"/>
    </row>
    <row r="11" spans="1:33" x14ac:dyDescent="0.25">
      <c r="F11" s="84"/>
      <c r="G11" t="s">
        <v>619</v>
      </c>
      <c r="H11" t="s">
        <v>53</v>
      </c>
      <c r="I11" s="84"/>
      <c r="J11" t="s">
        <v>549</v>
      </c>
      <c r="K11" s="84"/>
      <c r="L11" t="s">
        <v>1240</v>
      </c>
      <c r="M11" s="84"/>
      <c r="N11" t="s">
        <v>596</v>
      </c>
      <c r="O11" s="84"/>
      <c r="P11" t="s">
        <v>1226</v>
      </c>
      <c r="Q11" s="84"/>
      <c r="S11" s="84"/>
      <c r="T11" s="9" t="s">
        <v>78</v>
      </c>
      <c r="U11" s="9" t="s">
        <v>79</v>
      </c>
      <c r="V11" s="84"/>
      <c r="W11" t="s">
        <v>721</v>
      </c>
      <c r="X11" t="s">
        <v>841</v>
      </c>
      <c r="Y11" s="84"/>
      <c r="Z11">
        <v>9</v>
      </c>
      <c r="AA11" s="132" t="str">
        <f t="shared" si="0"/>
        <v>09</v>
      </c>
      <c r="AB11" t="s">
        <v>726</v>
      </c>
      <c r="AC11" t="str">
        <f>X18</f>
        <v>MDP</v>
      </c>
      <c r="AD11" s="86"/>
      <c r="AE11" s="136" t="s">
        <v>1121</v>
      </c>
      <c r="AF11">
        <v>2</v>
      </c>
      <c r="AG11" s="84"/>
    </row>
    <row r="12" spans="1:33" x14ac:dyDescent="0.25">
      <c r="F12" s="84"/>
      <c r="G12" t="s">
        <v>41</v>
      </c>
      <c r="H12" t="s">
        <v>53</v>
      </c>
      <c r="I12" s="84"/>
      <c r="J12" t="s">
        <v>652</v>
      </c>
      <c r="K12" s="84"/>
      <c r="L12" t="s">
        <v>1241</v>
      </c>
      <c r="M12" s="84"/>
      <c r="N12" t="s">
        <v>597</v>
      </c>
      <c r="O12" s="84"/>
      <c r="P12" t="s">
        <v>1228</v>
      </c>
      <c r="Q12" s="84"/>
      <c r="S12" s="84"/>
      <c r="T12" s="9" t="s">
        <v>80</v>
      </c>
      <c r="U12" s="9" t="s">
        <v>81</v>
      </c>
      <c r="V12" s="84"/>
      <c r="W12" t="s">
        <v>842</v>
      </c>
      <c r="X12" t="s">
        <v>843</v>
      </c>
      <c r="Y12" s="84"/>
      <c r="Z12">
        <v>10</v>
      </c>
      <c r="AA12" s="132" t="str">
        <f t="shared" si="0"/>
        <v>10</v>
      </c>
      <c r="AB12" t="s">
        <v>727</v>
      </c>
      <c r="AC12" t="str">
        <f>X10</f>
        <v>CHA</v>
      </c>
      <c r="AD12" s="86"/>
      <c r="AE12" s="136" t="s">
        <v>1102</v>
      </c>
      <c r="AF12">
        <v>2</v>
      </c>
      <c r="AG12" s="84"/>
    </row>
    <row r="13" spans="1:33" x14ac:dyDescent="0.25">
      <c r="F13" s="84"/>
      <c r="G13" t="s">
        <v>42</v>
      </c>
      <c r="H13" t="s">
        <v>53</v>
      </c>
      <c r="I13" s="84"/>
      <c r="J13" t="s">
        <v>550</v>
      </c>
      <c r="K13" s="84"/>
      <c r="L13" t="s">
        <v>1242</v>
      </c>
      <c r="M13" s="84"/>
      <c r="N13" t="s">
        <v>598</v>
      </c>
      <c r="O13" s="84"/>
      <c r="P13" s="83"/>
      <c r="Q13" s="84"/>
      <c r="S13" s="84"/>
      <c r="T13" s="9" t="s">
        <v>82</v>
      </c>
      <c r="U13" s="9" t="s">
        <v>83</v>
      </c>
      <c r="V13" s="84"/>
      <c r="W13" t="s">
        <v>844</v>
      </c>
      <c r="X13" t="s">
        <v>845</v>
      </c>
      <c r="Y13" s="84"/>
      <c r="Z13">
        <v>11</v>
      </c>
      <c r="AA13" s="132" t="str">
        <f t="shared" si="0"/>
        <v>11</v>
      </c>
      <c r="AB13" t="s">
        <v>728</v>
      </c>
      <c r="AC13" t="str">
        <f>X15</f>
        <v>LAR</v>
      </c>
      <c r="AD13" s="86"/>
      <c r="AE13" t="s">
        <v>1159</v>
      </c>
      <c r="AF13">
        <v>1</v>
      </c>
      <c r="AG13" s="84"/>
    </row>
    <row r="14" spans="1:33" x14ac:dyDescent="0.25">
      <c r="F14" s="84"/>
      <c r="G14" t="s">
        <v>43</v>
      </c>
      <c r="H14" t="s">
        <v>53</v>
      </c>
      <c r="I14" s="84"/>
      <c r="J14" t="s">
        <v>653</v>
      </c>
      <c r="K14" s="84"/>
      <c r="L14" t="s">
        <v>1243</v>
      </c>
      <c r="M14" s="84"/>
      <c r="N14" t="s">
        <v>586</v>
      </c>
      <c r="O14" s="84"/>
      <c r="P14" t="s">
        <v>1229</v>
      </c>
      <c r="Q14" s="84"/>
      <c r="S14" s="84"/>
      <c r="T14" s="9" t="s">
        <v>84</v>
      </c>
      <c r="U14" s="9" t="s">
        <v>85</v>
      </c>
      <c r="V14" s="84"/>
      <c r="W14" t="s">
        <v>723</v>
      </c>
      <c r="X14" t="s">
        <v>724</v>
      </c>
      <c r="Y14" s="84"/>
      <c r="Z14">
        <v>12</v>
      </c>
      <c r="AA14" s="132" t="str">
        <f t="shared" si="0"/>
        <v>12</v>
      </c>
      <c r="AB14" t="s">
        <v>729</v>
      </c>
      <c r="AC14" t="str">
        <f>X18</f>
        <v>MDP</v>
      </c>
      <c r="AD14" s="86"/>
      <c r="AE14" s="136" t="s">
        <v>1027</v>
      </c>
      <c r="AF14">
        <v>2</v>
      </c>
      <c r="AG14" s="84"/>
    </row>
    <row r="15" spans="1:33" x14ac:dyDescent="0.25">
      <c r="A15" t="s">
        <v>633</v>
      </c>
      <c r="F15" s="84"/>
      <c r="G15" t="s">
        <v>44</v>
      </c>
      <c r="H15" t="s">
        <v>53</v>
      </c>
      <c r="I15" s="84"/>
      <c r="J15" t="s">
        <v>561</v>
      </c>
      <c r="K15" s="84"/>
      <c r="L15" t="s">
        <v>1244</v>
      </c>
      <c r="M15" s="84"/>
      <c r="N15" t="s">
        <v>599</v>
      </c>
      <c r="O15" s="84"/>
      <c r="P15" t="s">
        <v>1230</v>
      </c>
      <c r="Q15" s="84"/>
      <c r="S15" s="84"/>
      <c r="T15" s="9" t="s">
        <v>86</v>
      </c>
      <c r="U15" s="9" t="s">
        <v>87</v>
      </c>
      <c r="V15" s="84"/>
      <c r="W15" t="s">
        <v>846</v>
      </c>
      <c r="X15" t="s">
        <v>847</v>
      </c>
      <c r="Y15" s="84"/>
      <c r="Z15">
        <v>13</v>
      </c>
      <c r="AA15" s="132" t="str">
        <f t="shared" si="0"/>
        <v>13</v>
      </c>
      <c r="AB15" t="s">
        <v>730</v>
      </c>
      <c r="AC15" t="str">
        <f>X23</f>
        <v>PAC</v>
      </c>
      <c r="AD15" s="86"/>
      <c r="AE15" t="s">
        <v>1042</v>
      </c>
      <c r="AF15">
        <v>1</v>
      </c>
      <c r="AG15" s="84"/>
    </row>
    <row r="16" spans="1:33" x14ac:dyDescent="0.25">
      <c r="A16" t="s">
        <v>634</v>
      </c>
      <c r="F16" s="84"/>
      <c r="G16" t="s">
        <v>45</v>
      </c>
      <c r="H16" t="s">
        <v>53</v>
      </c>
      <c r="I16" s="84"/>
      <c r="J16" t="s">
        <v>562</v>
      </c>
      <c r="K16" s="84"/>
      <c r="L16" t="s">
        <v>1245</v>
      </c>
      <c r="M16" s="84"/>
      <c r="N16" t="s">
        <v>600</v>
      </c>
      <c r="O16" s="84"/>
      <c r="P16" s="83"/>
      <c r="Q16" s="84"/>
      <c r="S16" s="84"/>
      <c r="T16" s="9" t="s">
        <v>88</v>
      </c>
      <c r="U16" s="9" t="s">
        <v>89</v>
      </c>
      <c r="V16" s="84"/>
      <c r="W16" t="s">
        <v>848</v>
      </c>
      <c r="X16" t="s">
        <v>849</v>
      </c>
      <c r="Y16" s="84"/>
      <c r="Z16">
        <v>14</v>
      </c>
      <c r="AA16" s="132" t="str">
        <f t="shared" si="0"/>
        <v>14</v>
      </c>
      <c r="AB16" t="s">
        <v>731</v>
      </c>
      <c r="AC16" t="str">
        <f>X6</f>
        <v>BNO</v>
      </c>
      <c r="AD16" s="86"/>
      <c r="AE16" t="s">
        <v>931</v>
      </c>
      <c r="AF16">
        <v>1</v>
      </c>
      <c r="AG16" s="84"/>
    </row>
    <row r="17" spans="1:33" x14ac:dyDescent="0.25">
      <c r="A17" t="s">
        <v>635</v>
      </c>
      <c r="F17" s="84"/>
      <c r="G17" t="s">
        <v>46</v>
      </c>
      <c r="H17" t="s">
        <v>53</v>
      </c>
      <c r="I17" s="84"/>
      <c r="J17" t="s">
        <v>565</v>
      </c>
      <c r="K17" s="84"/>
      <c r="L17" t="s">
        <v>578</v>
      </c>
      <c r="M17" s="84"/>
      <c r="N17" t="s">
        <v>601</v>
      </c>
      <c r="O17" s="84"/>
      <c r="S17" s="84"/>
      <c r="T17" s="9" t="s">
        <v>90</v>
      </c>
      <c r="U17" s="9" t="s">
        <v>91</v>
      </c>
      <c r="V17" s="84"/>
      <c r="W17" t="s">
        <v>850</v>
      </c>
      <c r="X17" t="s">
        <v>851</v>
      </c>
      <c r="Y17" s="84"/>
      <c r="Z17">
        <v>15</v>
      </c>
      <c r="AA17" s="132" t="str">
        <f t="shared" si="0"/>
        <v>15</v>
      </c>
      <c r="AB17" t="s">
        <v>732</v>
      </c>
      <c r="AC17" t="str">
        <f>X5</f>
        <v>AUV</v>
      </c>
      <c r="AD17" s="86"/>
      <c r="AE17" t="s">
        <v>1139</v>
      </c>
      <c r="AF17">
        <v>1</v>
      </c>
      <c r="AG17" s="84"/>
    </row>
    <row r="18" spans="1:33" x14ac:dyDescent="0.25">
      <c r="F18" s="84"/>
      <c r="G18" t="s">
        <v>36</v>
      </c>
      <c r="H18" t="s">
        <v>56</v>
      </c>
      <c r="I18" s="84"/>
      <c r="J18" t="s">
        <v>564</v>
      </c>
      <c r="K18" s="84"/>
      <c r="L18" s="83"/>
      <c r="M18" s="84"/>
      <c r="N18" t="s">
        <v>602</v>
      </c>
      <c r="O18" s="84"/>
      <c r="S18" s="84"/>
      <c r="T18" s="9" t="s">
        <v>92</v>
      </c>
      <c r="U18" s="9" t="s">
        <v>93</v>
      </c>
      <c r="V18" s="84"/>
      <c r="W18" t="s">
        <v>852</v>
      </c>
      <c r="X18" t="s">
        <v>853</v>
      </c>
      <c r="Y18" s="84"/>
      <c r="Z18">
        <v>16</v>
      </c>
      <c r="AA18" s="132" t="str">
        <f t="shared" si="0"/>
        <v>16</v>
      </c>
      <c r="AB18" t="s">
        <v>733</v>
      </c>
      <c r="AC18" t="str">
        <f>X22</f>
        <v>PCH</v>
      </c>
      <c r="AD18" s="86"/>
      <c r="AE18" s="136" t="s">
        <v>1192</v>
      </c>
      <c r="AF18">
        <v>2</v>
      </c>
      <c r="AG18" s="84"/>
    </row>
    <row r="19" spans="1:33" x14ac:dyDescent="0.25">
      <c r="F19" s="84"/>
      <c r="G19" t="s">
        <v>584</v>
      </c>
      <c r="H19" t="s">
        <v>145</v>
      </c>
      <c r="I19" s="84"/>
      <c r="J19" t="s">
        <v>568</v>
      </c>
      <c r="K19" s="84"/>
      <c r="M19" s="84"/>
      <c r="N19" t="s">
        <v>603</v>
      </c>
      <c r="O19" s="84"/>
      <c r="S19" s="84"/>
      <c r="T19" s="9" t="s">
        <v>94</v>
      </c>
      <c r="U19" s="9" t="s">
        <v>95</v>
      </c>
      <c r="V19" s="84"/>
      <c r="W19" t="s">
        <v>854</v>
      </c>
      <c r="X19" t="s">
        <v>855</v>
      </c>
      <c r="Y19" s="84"/>
      <c r="Z19">
        <v>17</v>
      </c>
      <c r="AA19" s="132" t="str">
        <f t="shared" si="0"/>
        <v>17</v>
      </c>
      <c r="AB19" t="s">
        <v>734</v>
      </c>
      <c r="AC19" t="str">
        <f>X22</f>
        <v>PCH</v>
      </c>
      <c r="AD19" s="86"/>
      <c r="AE19" s="136" t="s">
        <v>1171</v>
      </c>
      <c r="AF19">
        <v>2</v>
      </c>
      <c r="AG19" s="84"/>
    </row>
    <row r="20" spans="1:33" x14ac:dyDescent="0.25">
      <c r="F20" s="84"/>
      <c r="G20" t="s">
        <v>582</v>
      </c>
      <c r="H20" t="s">
        <v>54</v>
      </c>
      <c r="I20" s="84"/>
      <c r="J20" t="s">
        <v>563</v>
      </c>
      <c r="K20" s="84"/>
      <c r="M20" s="84"/>
      <c r="N20" t="s">
        <v>604</v>
      </c>
      <c r="O20" s="84"/>
      <c r="S20" s="84"/>
      <c r="T20" s="9" t="s">
        <v>96</v>
      </c>
      <c r="U20" s="9" t="s">
        <v>97</v>
      </c>
      <c r="V20" s="84"/>
      <c r="W20" t="s">
        <v>856</v>
      </c>
      <c r="X20" t="s">
        <v>857</v>
      </c>
      <c r="Y20" s="84"/>
      <c r="Z20">
        <v>18</v>
      </c>
      <c r="AA20" s="132" t="str">
        <f t="shared" si="0"/>
        <v>18</v>
      </c>
      <c r="AB20" t="s">
        <v>735</v>
      </c>
      <c r="AC20" t="str">
        <f>X9</f>
        <v>CEN</v>
      </c>
      <c r="AD20" s="86"/>
      <c r="AE20" s="136" t="s">
        <v>990</v>
      </c>
      <c r="AF20">
        <v>2</v>
      </c>
      <c r="AG20" s="84"/>
    </row>
    <row r="21" spans="1:33" x14ac:dyDescent="0.25">
      <c r="F21" s="84"/>
      <c r="G21" t="s">
        <v>583</v>
      </c>
      <c r="H21" t="s">
        <v>55</v>
      </c>
      <c r="I21" s="84"/>
      <c r="J21" t="s">
        <v>569</v>
      </c>
      <c r="K21" s="84"/>
      <c r="M21" s="84"/>
      <c r="N21" t="s">
        <v>605</v>
      </c>
      <c r="O21" s="84"/>
      <c r="S21" s="84"/>
      <c r="T21" s="9" t="s">
        <v>98</v>
      </c>
      <c r="U21" s="9" t="s">
        <v>99</v>
      </c>
      <c r="V21" s="84"/>
      <c r="W21" t="s">
        <v>858</v>
      </c>
      <c r="X21" t="s">
        <v>859</v>
      </c>
      <c r="Y21" s="84"/>
      <c r="Z21">
        <v>19</v>
      </c>
      <c r="AA21" s="132" t="str">
        <f t="shared" si="0"/>
        <v>19</v>
      </c>
      <c r="AB21" t="s">
        <v>736</v>
      </c>
      <c r="AC21" t="str">
        <f>X16</f>
        <v>LIM</v>
      </c>
      <c r="AD21" s="86"/>
      <c r="AE21" s="136" t="s">
        <v>1110</v>
      </c>
      <c r="AF21">
        <v>2</v>
      </c>
      <c r="AG21" s="84"/>
    </row>
    <row r="22" spans="1:33" x14ac:dyDescent="0.25">
      <c r="F22" s="84"/>
      <c r="G22" t="s">
        <v>1256</v>
      </c>
      <c r="H22" t="s">
        <v>1257</v>
      </c>
      <c r="I22" s="84"/>
      <c r="J22" t="s">
        <v>570</v>
      </c>
      <c r="K22" s="84"/>
      <c r="M22" s="84"/>
      <c r="N22" t="s">
        <v>606</v>
      </c>
      <c r="O22" s="84"/>
      <c r="S22" s="84"/>
      <c r="T22" s="9" t="s">
        <v>100</v>
      </c>
      <c r="U22" s="9" t="s">
        <v>101</v>
      </c>
      <c r="V22" s="84"/>
      <c r="W22" t="s">
        <v>860</v>
      </c>
      <c r="X22" t="s">
        <v>861</v>
      </c>
      <c r="Y22" s="84"/>
      <c r="Z22" s="79" t="s">
        <v>738</v>
      </c>
      <c r="AA22" s="132">
        <v>20</v>
      </c>
      <c r="AB22" t="s">
        <v>737</v>
      </c>
      <c r="AC22" t="str">
        <f>X11</f>
        <v>COR</v>
      </c>
      <c r="AD22" s="86"/>
      <c r="AE22" s="136" t="s">
        <v>1092</v>
      </c>
      <c r="AF22">
        <v>2</v>
      </c>
      <c r="AG22" s="84"/>
    </row>
    <row r="23" spans="1:33" x14ac:dyDescent="0.25">
      <c r="F23" s="84"/>
      <c r="I23" s="84"/>
      <c r="J23" s="83"/>
      <c r="K23" s="84"/>
      <c r="M23" s="84"/>
      <c r="N23" t="s">
        <v>607</v>
      </c>
      <c r="O23" s="84"/>
      <c r="S23" s="84"/>
      <c r="T23" s="9" t="s">
        <v>102</v>
      </c>
      <c r="U23" s="9" t="s">
        <v>103</v>
      </c>
      <c r="V23" s="84"/>
      <c r="W23" t="s">
        <v>862</v>
      </c>
      <c r="X23" t="s">
        <v>863</v>
      </c>
      <c r="Y23" s="84"/>
      <c r="Z23" s="79" t="s">
        <v>740</v>
      </c>
      <c r="AA23" s="132">
        <v>20</v>
      </c>
      <c r="AB23" t="s">
        <v>739</v>
      </c>
      <c r="AC23" t="str">
        <f>X11</f>
        <v>COR</v>
      </c>
      <c r="AD23" s="86"/>
      <c r="AE23" s="136" t="s">
        <v>1201</v>
      </c>
      <c r="AF23">
        <v>2</v>
      </c>
      <c r="AG23" s="84"/>
    </row>
    <row r="24" spans="1:33" x14ac:dyDescent="0.25">
      <c r="F24" s="84"/>
      <c r="G24" s="83"/>
      <c r="H24" s="83"/>
      <c r="I24" s="84"/>
      <c r="J24" t="e">
        <f>IF(OR(#REF!='Paramètres invariables'!$A$3,#REF!='Paramètres invariables'!$A$4),'Paramètres invariables'!J4,'Paramètres invariables'!J3)</f>
        <v>#REF!</v>
      </c>
      <c r="K24" s="84"/>
      <c r="M24" s="84"/>
      <c r="N24" t="s">
        <v>608</v>
      </c>
      <c r="O24" s="84"/>
      <c r="S24" s="84"/>
      <c r="T24" s="8" t="s">
        <v>104</v>
      </c>
      <c r="U24" s="9" t="s">
        <v>105</v>
      </c>
      <c r="V24" s="84"/>
      <c r="W24" t="s">
        <v>864</v>
      </c>
      <c r="X24" t="s">
        <v>865</v>
      </c>
      <c r="Y24" s="84"/>
      <c r="Z24">
        <v>21</v>
      </c>
      <c r="AA24" s="132" t="str">
        <f t="shared" ref="AA24:AA55" si="1">REPT("0",2-LEN(Z24))&amp;Z24</f>
        <v>21</v>
      </c>
      <c r="AB24" t="s">
        <v>879</v>
      </c>
      <c r="AC24" t="str">
        <f>X7</f>
        <v>BOU</v>
      </c>
      <c r="AD24" s="86"/>
      <c r="AE24" s="136" t="s">
        <v>922</v>
      </c>
      <c r="AF24">
        <v>2</v>
      </c>
      <c r="AG24" s="84"/>
    </row>
    <row r="25" spans="1:33" x14ac:dyDescent="0.25">
      <c r="I25" s="84"/>
      <c r="J25" t="e">
        <f>IF(OR(#REF!='Paramètres invariables'!$A$3,#REF!='Paramètres invariables'!$A$4),'Paramètres invariables'!J8,'Paramètres invariables'!J7)</f>
        <v>#REF!</v>
      </c>
      <c r="K25" s="84"/>
      <c r="M25" s="84"/>
      <c r="N25" t="s">
        <v>609</v>
      </c>
      <c r="O25" s="84"/>
      <c r="S25" s="84"/>
      <c r="T25" s="9" t="s">
        <v>106</v>
      </c>
      <c r="U25" s="9" t="s">
        <v>107</v>
      </c>
      <c r="V25" s="84"/>
      <c r="W25" t="s">
        <v>815</v>
      </c>
      <c r="X25" t="s">
        <v>866</v>
      </c>
      <c r="Y25" s="84"/>
      <c r="Z25">
        <v>22</v>
      </c>
      <c r="AA25" s="132" t="str">
        <f t="shared" si="1"/>
        <v>22</v>
      </c>
      <c r="AB25" t="s">
        <v>741</v>
      </c>
      <c r="AC25" t="str">
        <f>X8</f>
        <v>BRE</v>
      </c>
      <c r="AD25" s="86"/>
      <c r="AE25" t="s">
        <v>1094</v>
      </c>
      <c r="AF25">
        <v>1</v>
      </c>
      <c r="AG25" s="84"/>
    </row>
    <row r="26" spans="1:33" x14ac:dyDescent="0.25">
      <c r="I26" s="84"/>
      <c r="J26" t="e">
        <f>IF(OR(#REF!='Paramètres invariables'!$A$3,#REF!='Paramètres invariables'!$A$4),'Paramètres invariables'!J12,'Paramètres invariables'!J11)</f>
        <v>#REF!</v>
      </c>
      <c r="K26" s="84"/>
      <c r="M26" s="84"/>
      <c r="N26" t="s">
        <v>610</v>
      </c>
      <c r="O26" s="84"/>
      <c r="S26" s="84"/>
      <c r="T26" s="9" t="s">
        <v>108</v>
      </c>
      <c r="U26" s="9" t="s">
        <v>109</v>
      </c>
      <c r="V26" s="84"/>
      <c r="W26" t="s">
        <v>816</v>
      </c>
      <c r="X26" t="s">
        <v>867</v>
      </c>
      <c r="Y26" s="84"/>
      <c r="Z26">
        <v>23</v>
      </c>
      <c r="AA26" s="132" t="str">
        <f t="shared" si="1"/>
        <v>23</v>
      </c>
      <c r="AB26" t="s">
        <v>742</v>
      </c>
      <c r="AC26" t="str">
        <f>X16</f>
        <v>LIM</v>
      </c>
      <c r="AD26" s="86"/>
      <c r="AE26" s="136" t="s">
        <v>958</v>
      </c>
      <c r="AF26">
        <v>2</v>
      </c>
      <c r="AG26" s="84"/>
    </row>
    <row r="27" spans="1:33" x14ac:dyDescent="0.25">
      <c r="I27" s="84"/>
      <c r="J27" t="e">
        <f>IF(OR(#REF!='Paramètres invariables'!$A$3,#REF!='Paramètres invariables'!$A$4),'Paramètres invariables'!J6,'Paramètres invariables'!J5)</f>
        <v>#REF!</v>
      </c>
      <c r="K27" s="84"/>
      <c r="M27" s="84"/>
      <c r="N27" t="s">
        <v>585</v>
      </c>
      <c r="O27" s="84"/>
      <c r="S27" s="84"/>
      <c r="T27" s="9" t="s">
        <v>110</v>
      </c>
      <c r="U27" s="9" t="s">
        <v>111</v>
      </c>
      <c r="V27" s="84"/>
      <c r="W27" t="s">
        <v>817</v>
      </c>
      <c r="X27" t="s">
        <v>868</v>
      </c>
      <c r="Y27" s="84"/>
      <c r="Z27">
        <v>24</v>
      </c>
      <c r="AA27" s="132" t="str">
        <f t="shared" si="1"/>
        <v>24</v>
      </c>
      <c r="AB27" t="s">
        <v>743</v>
      </c>
      <c r="AC27" t="str">
        <f>X4</f>
        <v>AQU</v>
      </c>
      <c r="AD27" s="86"/>
      <c r="AE27" t="s">
        <v>986</v>
      </c>
      <c r="AF27">
        <v>1</v>
      </c>
      <c r="AG27" s="84"/>
    </row>
    <row r="28" spans="1:33" x14ac:dyDescent="0.25">
      <c r="I28" s="84"/>
      <c r="J28" t="e">
        <f>IF(OR(#REF!='Paramètres invariables'!$A$3,#REF!='Paramètres invariables'!$A$4),'Paramètres invariables'!J10,'Paramètres invariables'!J9)</f>
        <v>#REF!</v>
      </c>
      <c r="K28" s="84"/>
      <c r="M28" s="84"/>
      <c r="N28" t="s">
        <v>611</v>
      </c>
      <c r="O28" s="84"/>
      <c r="S28" s="84"/>
      <c r="T28" s="9" t="s">
        <v>112</v>
      </c>
      <c r="U28" s="9" t="s">
        <v>113</v>
      </c>
      <c r="V28" s="84"/>
      <c r="W28" t="s">
        <v>818</v>
      </c>
      <c r="X28" t="s">
        <v>869</v>
      </c>
      <c r="Y28" s="84"/>
      <c r="Z28">
        <v>25</v>
      </c>
      <c r="AA28" s="132" t="str">
        <f t="shared" si="1"/>
        <v>25</v>
      </c>
      <c r="AB28" t="s">
        <v>744</v>
      </c>
      <c r="AC28" t="str">
        <f>X12</f>
        <v>FRC</v>
      </c>
      <c r="AD28" s="86"/>
      <c r="AE28" t="s">
        <v>928</v>
      </c>
      <c r="AF28">
        <v>1</v>
      </c>
      <c r="AG28" s="84"/>
    </row>
    <row r="29" spans="1:33" x14ac:dyDescent="0.25">
      <c r="I29" s="84"/>
      <c r="J29" t="e">
        <f>IF(OR(#REF!='Paramètres invariables'!$A$3,#REF!='Paramètres invariables'!$A$4),'Paramètres invariables'!J14,'Paramètres invariables'!J13)</f>
        <v>#REF!</v>
      </c>
      <c r="K29" s="84"/>
      <c r="M29" s="84"/>
      <c r="N29" t="s">
        <v>612</v>
      </c>
      <c r="O29" s="84"/>
      <c r="S29" s="84"/>
      <c r="T29" s="9" t="s">
        <v>114</v>
      </c>
      <c r="U29" s="9" t="s">
        <v>115</v>
      </c>
      <c r="V29" s="84"/>
      <c r="W29" t="s">
        <v>819</v>
      </c>
      <c r="X29" t="s">
        <v>870</v>
      </c>
      <c r="Y29" s="84"/>
      <c r="Z29">
        <v>26</v>
      </c>
      <c r="AA29" s="132" t="str">
        <f t="shared" si="1"/>
        <v>26</v>
      </c>
      <c r="AB29" t="s">
        <v>745</v>
      </c>
      <c r="AC29" t="str">
        <f>X23</f>
        <v>PAC</v>
      </c>
      <c r="AD29" s="86"/>
      <c r="AE29" s="136" t="s">
        <v>1129</v>
      </c>
      <c r="AF29">
        <v>2</v>
      </c>
      <c r="AG29" s="84"/>
    </row>
    <row r="30" spans="1:33" x14ac:dyDescent="0.25">
      <c r="I30" s="84"/>
      <c r="K30" s="84"/>
      <c r="M30" s="84"/>
      <c r="O30" s="84"/>
      <c r="S30" s="84"/>
      <c r="T30" s="9" t="s">
        <v>116</v>
      </c>
      <c r="U30" s="9" t="s">
        <v>117</v>
      </c>
      <c r="V30" s="84"/>
      <c r="W30" t="s">
        <v>820</v>
      </c>
      <c r="X30" t="s">
        <v>871</v>
      </c>
      <c r="Y30" s="84"/>
      <c r="Z30">
        <v>27</v>
      </c>
      <c r="AA30" s="132" t="str">
        <f t="shared" si="1"/>
        <v>27</v>
      </c>
      <c r="AB30" t="s">
        <v>746</v>
      </c>
      <c r="AC30" t="str">
        <f>X13</f>
        <v>HNO</v>
      </c>
      <c r="AD30" s="86"/>
      <c r="AE30" t="s">
        <v>1184</v>
      </c>
      <c r="AF30">
        <v>1</v>
      </c>
      <c r="AG30" s="84"/>
    </row>
    <row r="31" spans="1:33" x14ac:dyDescent="0.25">
      <c r="I31" s="84"/>
      <c r="J31" s="83"/>
      <c r="K31" s="84"/>
      <c r="M31" s="84"/>
      <c r="N31" s="59"/>
      <c r="O31" s="84"/>
      <c r="S31" s="84"/>
      <c r="T31" s="9" t="s">
        <v>118</v>
      </c>
      <c r="U31" s="9" t="s">
        <v>119</v>
      </c>
      <c r="V31" s="84"/>
      <c r="W31" t="s">
        <v>821</v>
      </c>
      <c r="X31" t="s">
        <v>872</v>
      </c>
      <c r="Y31" s="84"/>
      <c r="Z31">
        <v>28</v>
      </c>
      <c r="AA31" s="132" t="str">
        <f t="shared" si="1"/>
        <v>28</v>
      </c>
      <c r="AB31" t="s">
        <v>747</v>
      </c>
      <c r="AC31" t="str">
        <f>X9</f>
        <v>CEN</v>
      </c>
      <c r="AD31" s="86"/>
      <c r="AE31" s="136" t="s">
        <v>1185</v>
      </c>
      <c r="AF31">
        <v>2</v>
      </c>
      <c r="AG31" s="84"/>
    </row>
    <row r="32" spans="1:33" x14ac:dyDescent="0.25">
      <c r="S32" s="84"/>
      <c r="T32" s="10" t="s">
        <v>120</v>
      </c>
      <c r="U32" s="10" t="s">
        <v>121</v>
      </c>
      <c r="V32" s="84"/>
      <c r="W32" t="s">
        <v>425</v>
      </c>
      <c r="X32" t="s">
        <v>873</v>
      </c>
      <c r="Y32" s="84"/>
      <c r="Z32">
        <v>29</v>
      </c>
      <c r="AA32" s="132" t="str">
        <f t="shared" si="1"/>
        <v>29</v>
      </c>
      <c r="AB32" t="s">
        <v>748</v>
      </c>
      <c r="AC32" t="str">
        <f>X8</f>
        <v>BRE</v>
      </c>
      <c r="AD32" s="86"/>
      <c r="AE32" s="136" t="s">
        <v>1082</v>
      </c>
      <c r="AF32">
        <v>2</v>
      </c>
      <c r="AG32" s="84"/>
    </row>
    <row r="33" spans="19:33" x14ac:dyDescent="0.25">
      <c r="S33" s="84"/>
      <c r="T33" s="9" t="s">
        <v>122</v>
      </c>
      <c r="U33" s="9" t="s">
        <v>123</v>
      </c>
      <c r="V33" s="84"/>
      <c r="W33" t="s">
        <v>822</v>
      </c>
      <c r="X33" t="s">
        <v>874</v>
      </c>
      <c r="Y33" s="84"/>
      <c r="Z33">
        <v>30</v>
      </c>
      <c r="AA33" s="132" t="str">
        <f t="shared" si="1"/>
        <v>30</v>
      </c>
      <c r="AB33" t="s">
        <v>749</v>
      </c>
      <c r="AC33" t="str">
        <f>X15</f>
        <v>LAR</v>
      </c>
      <c r="AD33" s="86"/>
      <c r="AE33" t="s">
        <v>1170</v>
      </c>
      <c r="AF33">
        <v>1</v>
      </c>
      <c r="AG33" s="84"/>
    </row>
    <row r="34" spans="19:33" x14ac:dyDescent="0.25">
      <c r="S34" s="84"/>
      <c r="T34" s="9" t="s">
        <v>124</v>
      </c>
      <c r="U34" s="9" t="s">
        <v>125</v>
      </c>
      <c r="V34" s="84"/>
      <c r="W34" t="s">
        <v>823</v>
      </c>
      <c r="X34" t="s">
        <v>875</v>
      </c>
      <c r="Y34" s="84"/>
      <c r="Z34">
        <v>31</v>
      </c>
      <c r="AA34" s="132" t="str">
        <f t="shared" si="1"/>
        <v>31</v>
      </c>
      <c r="AB34" t="s">
        <v>750</v>
      </c>
      <c r="AC34" t="str">
        <f>X18</f>
        <v>MDP</v>
      </c>
      <c r="AD34" s="86"/>
      <c r="AE34" s="136" t="s">
        <v>1047</v>
      </c>
      <c r="AF34">
        <v>2</v>
      </c>
      <c r="AG34" s="84"/>
    </row>
    <row r="35" spans="19:33" x14ac:dyDescent="0.25">
      <c r="S35" s="84"/>
      <c r="T35" s="10" t="s">
        <v>126</v>
      </c>
      <c r="U35" s="10" t="s">
        <v>127</v>
      </c>
      <c r="V35" s="84"/>
      <c r="W35" t="s">
        <v>824</v>
      </c>
      <c r="X35" t="s">
        <v>876</v>
      </c>
      <c r="Y35" s="84"/>
      <c r="Z35">
        <v>32</v>
      </c>
      <c r="AA35" s="132" t="str">
        <f t="shared" si="1"/>
        <v>32</v>
      </c>
      <c r="AB35" t="s">
        <v>751</v>
      </c>
      <c r="AC35" t="str">
        <f>X18</f>
        <v>MDP</v>
      </c>
      <c r="AD35" s="86"/>
      <c r="AE35" s="136" t="s">
        <v>1111</v>
      </c>
      <c r="AF35">
        <v>2</v>
      </c>
      <c r="AG35" s="84"/>
    </row>
    <row r="36" spans="19:33" x14ac:dyDescent="0.25">
      <c r="S36" s="84"/>
      <c r="T36" s="9" t="s">
        <v>128</v>
      </c>
      <c r="U36" s="9" t="s">
        <v>129</v>
      </c>
      <c r="V36" s="84"/>
      <c r="W36" t="s">
        <v>825</v>
      </c>
      <c r="X36" t="s">
        <v>877</v>
      </c>
      <c r="Y36" s="84"/>
      <c r="Z36">
        <v>33</v>
      </c>
      <c r="AA36" s="132" t="str">
        <f t="shared" si="1"/>
        <v>33</v>
      </c>
      <c r="AB36" t="s">
        <v>752</v>
      </c>
      <c r="AC36" t="str">
        <f>X4</f>
        <v>AQU</v>
      </c>
      <c r="AD36" s="86"/>
      <c r="AE36" s="136" t="s">
        <v>912</v>
      </c>
      <c r="AF36">
        <v>2</v>
      </c>
      <c r="AG36" s="84"/>
    </row>
    <row r="37" spans="19:33" x14ac:dyDescent="0.25">
      <c r="S37" s="84"/>
      <c r="T37" s="9" t="s">
        <v>130</v>
      </c>
      <c r="U37" s="9" t="s">
        <v>131</v>
      </c>
      <c r="V37" s="84"/>
      <c r="W37" t="s">
        <v>826</v>
      </c>
      <c r="X37" t="s">
        <v>878</v>
      </c>
      <c r="Y37" s="84"/>
      <c r="Z37">
        <v>34</v>
      </c>
      <c r="AA37" s="132" t="str">
        <f t="shared" si="1"/>
        <v>34</v>
      </c>
      <c r="AB37" t="s">
        <v>753</v>
      </c>
      <c r="AC37" t="str">
        <f>X15</f>
        <v>LAR</v>
      </c>
      <c r="AD37" s="86"/>
      <c r="AE37" s="136" t="s">
        <v>894</v>
      </c>
      <c r="AF37">
        <v>2</v>
      </c>
      <c r="AG37" s="84"/>
    </row>
    <row r="38" spans="19:33" x14ac:dyDescent="0.25">
      <c r="S38" s="84"/>
      <c r="T38" s="9" t="s">
        <v>132</v>
      </c>
      <c r="U38" s="9" t="s">
        <v>133</v>
      </c>
      <c r="V38" s="84"/>
      <c r="W38" s="83"/>
      <c r="X38" s="83"/>
      <c r="Y38" s="84"/>
      <c r="Z38">
        <v>35</v>
      </c>
      <c r="AA38" s="132" t="str">
        <f t="shared" si="1"/>
        <v>35</v>
      </c>
      <c r="AB38" t="s">
        <v>754</v>
      </c>
      <c r="AC38" t="str">
        <f>X8</f>
        <v>BRE</v>
      </c>
      <c r="AD38" s="86"/>
      <c r="AE38" t="s">
        <v>1065</v>
      </c>
      <c r="AF38">
        <v>1</v>
      </c>
      <c r="AG38" s="84"/>
    </row>
    <row r="39" spans="19:33" x14ac:dyDescent="0.25">
      <c r="S39" s="84"/>
      <c r="T39" s="9" t="s">
        <v>134</v>
      </c>
      <c r="U39" s="9" t="s">
        <v>135</v>
      </c>
      <c r="V39" s="84"/>
      <c r="Y39" s="84"/>
      <c r="Z39">
        <v>36</v>
      </c>
      <c r="AA39" s="132" t="str">
        <f t="shared" si="1"/>
        <v>36</v>
      </c>
      <c r="AB39" t="s">
        <v>755</v>
      </c>
      <c r="AC39" t="str">
        <f>X9</f>
        <v>CEN</v>
      </c>
      <c r="AD39" s="86"/>
      <c r="AE39" t="s">
        <v>1204</v>
      </c>
      <c r="AF39">
        <v>1</v>
      </c>
      <c r="AG39" s="84"/>
    </row>
    <row r="40" spans="19:33" x14ac:dyDescent="0.25">
      <c r="S40" s="84"/>
      <c r="T40" s="9" t="s">
        <v>136</v>
      </c>
      <c r="U40" s="9" t="s">
        <v>137</v>
      </c>
      <c r="V40" s="84"/>
      <c r="Y40" s="84"/>
      <c r="Z40">
        <v>37</v>
      </c>
      <c r="AA40" s="132" t="str">
        <f t="shared" si="1"/>
        <v>37</v>
      </c>
      <c r="AB40" t="s">
        <v>756</v>
      </c>
      <c r="AC40" t="str">
        <f>X9</f>
        <v>CEN</v>
      </c>
      <c r="AD40" s="86"/>
      <c r="AE40" s="136" t="s">
        <v>947</v>
      </c>
      <c r="AF40">
        <v>1</v>
      </c>
      <c r="AG40" s="84"/>
    </row>
    <row r="41" spans="19:33" x14ac:dyDescent="0.25">
      <c r="S41" s="84"/>
      <c r="T41" s="9" t="s">
        <v>138</v>
      </c>
      <c r="U41" s="9" t="s">
        <v>139</v>
      </c>
      <c r="V41" s="84"/>
      <c r="Y41" s="84"/>
      <c r="Z41">
        <v>38</v>
      </c>
      <c r="AA41" s="132" t="str">
        <f t="shared" si="1"/>
        <v>38</v>
      </c>
      <c r="AB41" t="s">
        <v>757</v>
      </c>
      <c r="AC41" t="str">
        <f>X24</f>
        <v>RAL</v>
      </c>
      <c r="AD41" s="86"/>
      <c r="AE41" s="136" t="s">
        <v>925</v>
      </c>
      <c r="AF41">
        <v>2</v>
      </c>
      <c r="AG41" s="84"/>
    </row>
    <row r="42" spans="19:33" x14ac:dyDescent="0.25">
      <c r="S42" s="84"/>
      <c r="T42" s="9" t="s">
        <v>140</v>
      </c>
      <c r="U42" s="9" t="s">
        <v>141</v>
      </c>
      <c r="V42" s="84"/>
      <c r="Y42" s="84"/>
      <c r="Z42">
        <v>39</v>
      </c>
      <c r="AA42" s="132" t="str">
        <f t="shared" si="1"/>
        <v>39</v>
      </c>
      <c r="AB42" t="s">
        <v>758</v>
      </c>
      <c r="AC42" t="str">
        <f>X12</f>
        <v>FRC</v>
      </c>
      <c r="AD42" s="86"/>
      <c r="AE42" s="136" t="s">
        <v>1107</v>
      </c>
      <c r="AF42">
        <v>2</v>
      </c>
      <c r="AG42" s="84"/>
    </row>
    <row r="43" spans="19:33" x14ac:dyDescent="0.25">
      <c r="S43" s="84"/>
      <c r="T43" s="9" t="s">
        <v>142</v>
      </c>
      <c r="U43" s="9" t="s">
        <v>143</v>
      </c>
      <c r="V43" s="84"/>
      <c r="Y43" s="84"/>
      <c r="Z43">
        <v>40</v>
      </c>
      <c r="AA43" s="132" t="str">
        <f t="shared" si="1"/>
        <v>40</v>
      </c>
      <c r="AB43" t="s">
        <v>759</v>
      </c>
      <c r="AC43" t="str">
        <f>X4</f>
        <v>AQU</v>
      </c>
      <c r="AD43" s="86"/>
      <c r="AE43" s="136" t="s">
        <v>951</v>
      </c>
      <c r="AF43">
        <v>2</v>
      </c>
      <c r="AG43" s="84"/>
    </row>
    <row r="44" spans="19:33" x14ac:dyDescent="0.25">
      <c r="S44" s="84"/>
      <c r="T44" s="9" t="s">
        <v>144</v>
      </c>
      <c r="U44" s="9" t="s">
        <v>145</v>
      </c>
      <c r="V44" s="84"/>
      <c r="Y44" s="84"/>
      <c r="Z44">
        <v>41</v>
      </c>
      <c r="AA44" s="132" t="str">
        <f t="shared" si="1"/>
        <v>41</v>
      </c>
      <c r="AB44" t="s">
        <v>760</v>
      </c>
      <c r="AC44" t="str">
        <f>X9</f>
        <v>CEN</v>
      </c>
      <c r="AD44" s="86"/>
      <c r="AE44" t="s">
        <v>1087</v>
      </c>
      <c r="AF44">
        <v>1</v>
      </c>
      <c r="AG44" s="84"/>
    </row>
    <row r="45" spans="19:33" x14ac:dyDescent="0.25">
      <c r="S45" s="84"/>
      <c r="T45" s="9" t="s">
        <v>146</v>
      </c>
      <c r="U45" s="9" t="s">
        <v>147</v>
      </c>
      <c r="V45" s="84"/>
      <c r="Y45" s="84"/>
      <c r="Z45">
        <v>42</v>
      </c>
      <c r="AA45" s="132" t="str">
        <f t="shared" si="1"/>
        <v>42</v>
      </c>
      <c r="AB45" t="s">
        <v>761</v>
      </c>
      <c r="AC45" t="str">
        <f>X24</f>
        <v>RAL</v>
      </c>
      <c r="AD45" s="86"/>
      <c r="AE45" t="s">
        <v>1187</v>
      </c>
      <c r="AF45">
        <v>1</v>
      </c>
      <c r="AG45" s="84"/>
    </row>
    <row r="46" spans="19:33" x14ac:dyDescent="0.25">
      <c r="S46" s="84"/>
      <c r="T46" s="9" t="s">
        <v>148</v>
      </c>
      <c r="U46" s="9" t="s">
        <v>149</v>
      </c>
      <c r="V46" s="84"/>
      <c r="Y46" s="84"/>
      <c r="Z46">
        <v>43</v>
      </c>
      <c r="AA46" s="132" t="str">
        <f t="shared" si="1"/>
        <v>43</v>
      </c>
      <c r="AB46" t="s">
        <v>762</v>
      </c>
      <c r="AC46" t="str">
        <f>X5</f>
        <v>AUV</v>
      </c>
      <c r="AD46" s="86"/>
      <c r="AE46" s="136" t="s">
        <v>1180</v>
      </c>
      <c r="AF46">
        <v>2</v>
      </c>
      <c r="AG46" s="84"/>
    </row>
    <row r="47" spans="19:33" x14ac:dyDescent="0.25">
      <c r="S47" s="84"/>
      <c r="T47" s="9" t="s">
        <v>150</v>
      </c>
      <c r="U47" s="9" t="s">
        <v>151</v>
      </c>
      <c r="V47" s="84"/>
      <c r="Y47" s="84"/>
      <c r="Z47">
        <v>44</v>
      </c>
      <c r="AA47" s="132" t="str">
        <f t="shared" si="1"/>
        <v>44</v>
      </c>
      <c r="AB47" t="s">
        <v>763</v>
      </c>
      <c r="AC47" t="str">
        <f>X20</f>
        <v>PDL</v>
      </c>
      <c r="AD47" s="86"/>
      <c r="AE47" s="136" t="s">
        <v>882</v>
      </c>
      <c r="AF47">
        <v>2</v>
      </c>
      <c r="AG47" s="84"/>
    </row>
    <row r="48" spans="19:33" x14ac:dyDescent="0.25">
      <c r="S48" s="84"/>
      <c r="T48" s="9" t="s">
        <v>152</v>
      </c>
      <c r="U48" s="9" t="s">
        <v>153</v>
      </c>
      <c r="V48" s="84"/>
      <c r="Y48" s="84"/>
      <c r="Z48">
        <v>45</v>
      </c>
      <c r="AA48" s="132" t="str">
        <f t="shared" si="1"/>
        <v>45</v>
      </c>
      <c r="AB48" t="s">
        <v>764</v>
      </c>
      <c r="AC48" t="str">
        <f>X9</f>
        <v>CEN</v>
      </c>
      <c r="AD48" s="86"/>
      <c r="AE48" s="136" t="s">
        <v>960</v>
      </c>
      <c r="AF48">
        <v>2</v>
      </c>
      <c r="AG48" s="84"/>
    </row>
    <row r="49" spans="19:33" x14ac:dyDescent="0.25">
      <c r="S49" s="84"/>
      <c r="T49" s="10" t="s">
        <v>154</v>
      </c>
      <c r="U49" s="10" t="s">
        <v>155</v>
      </c>
      <c r="V49" s="84"/>
      <c r="Y49" s="84"/>
      <c r="Z49">
        <v>46</v>
      </c>
      <c r="AA49" s="132" t="str">
        <f t="shared" si="1"/>
        <v>46</v>
      </c>
      <c r="AB49" t="s">
        <v>765</v>
      </c>
      <c r="AC49" t="str">
        <f>X18</f>
        <v>MDP</v>
      </c>
      <c r="AD49" s="86"/>
      <c r="AE49" s="136" t="s">
        <v>970</v>
      </c>
      <c r="AF49">
        <v>2</v>
      </c>
      <c r="AG49" s="84"/>
    </row>
    <row r="50" spans="19:33" x14ac:dyDescent="0.25">
      <c r="S50" s="84"/>
      <c r="T50" s="9" t="s">
        <v>156</v>
      </c>
      <c r="U50" s="9" t="s">
        <v>157</v>
      </c>
      <c r="V50" s="84"/>
      <c r="Y50" s="84"/>
      <c r="Z50">
        <v>47</v>
      </c>
      <c r="AA50" s="132" t="str">
        <f t="shared" si="1"/>
        <v>47</v>
      </c>
      <c r="AB50" t="s">
        <v>766</v>
      </c>
      <c r="AC50" t="str">
        <f>X4</f>
        <v>AQU</v>
      </c>
      <c r="AD50" s="86"/>
      <c r="AE50" t="s">
        <v>963</v>
      </c>
      <c r="AF50">
        <v>1</v>
      </c>
      <c r="AG50" s="84"/>
    </row>
    <row r="51" spans="19:33" x14ac:dyDescent="0.25">
      <c r="S51" s="84"/>
      <c r="T51" s="9" t="s">
        <v>158</v>
      </c>
      <c r="U51" s="9" t="s">
        <v>159</v>
      </c>
      <c r="V51" s="84"/>
      <c r="Y51" s="84"/>
      <c r="Z51">
        <v>48</v>
      </c>
      <c r="AA51" s="132" t="str">
        <f t="shared" si="1"/>
        <v>48</v>
      </c>
      <c r="AB51" t="s">
        <v>767</v>
      </c>
      <c r="AC51" t="str">
        <f>X15</f>
        <v>LAR</v>
      </c>
      <c r="AD51" s="86"/>
      <c r="AE51" s="136" t="s">
        <v>1095</v>
      </c>
      <c r="AF51">
        <v>2</v>
      </c>
      <c r="AG51" s="84"/>
    </row>
    <row r="52" spans="19:33" x14ac:dyDescent="0.25">
      <c r="S52" s="84"/>
      <c r="T52" s="10" t="s">
        <v>160</v>
      </c>
      <c r="U52" s="10" t="s">
        <v>161</v>
      </c>
      <c r="V52" s="84"/>
      <c r="Y52" s="84"/>
      <c r="Z52">
        <v>49</v>
      </c>
      <c r="AA52" s="132" t="str">
        <f t="shared" si="1"/>
        <v>49</v>
      </c>
      <c r="AB52" t="s">
        <v>768</v>
      </c>
      <c r="AC52" t="str">
        <f>X20</f>
        <v>PDL</v>
      </c>
      <c r="AD52" s="86"/>
      <c r="AE52" s="136" t="s">
        <v>996</v>
      </c>
      <c r="AF52">
        <v>2</v>
      </c>
      <c r="AG52" s="84"/>
    </row>
    <row r="53" spans="19:33" x14ac:dyDescent="0.25">
      <c r="S53" s="84"/>
      <c r="T53" s="9" t="s">
        <v>162</v>
      </c>
      <c r="U53" s="9" t="s">
        <v>163</v>
      </c>
      <c r="V53" s="84"/>
      <c r="Y53" s="84"/>
      <c r="Z53">
        <v>50</v>
      </c>
      <c r="AA53" s="132" t="str">
        <f t="shared" si="1"/>
        <v>50</v>
      </c>
      <c r="AB53" t="s">
        <v>769</v>
      </c>
      <c r="AC53" t="str">
        <f>X6</f>
        <v>BNO</v>
      </c>
      <c r="AD53" s="86"/>
      <c r="AE53" s="136" t="s">
        <v>991</v>
      </c>
      <c r="AF53">
        <v>2</v>
      </c>
      <c r="AG53" s="84"/>
    </row>
    <row r="54" spans="19:33" x14ac:dyDescent="0.25">
      <c r="S54" s="84"/>
      <c r="T54" s="9" t="s">
        <v>164</v>
      </c>
      <c r="U54" s="9" t="s">
        <v>165</v>
      </c>
      <c r="V54" s="84"/>
      <c r="Y54" s="84"/>
      <c r="Z54">
        <v>51</v>
      </c>
      <c r="AA54" s="132" t="str">
        <f t="shared" si="1"/>
        <v>51</v>
      </c>
      <c r="AB54" t="s">
        <v>770</v>
      </c>
      <c r="AC54" t="str">
        <f>X10</f>
        <v>CHA</v>
      </c>
      <c r="AD54" s="86"/>
      <c r="AE54" t="s">
        <v>1017</v>
      </c>
      <c r="AF54">
        <v>1</v>
      </c>
      <c r="AG54" s="84"/>
    </row>
    <row r="55" spans="19:33" x14ac:dyDescent="0.25">
      <c r="S55" s="84"/>
      <c r="T55" s="9" t="s">
        <v>166</v>
      </c>
      <c r="U55" s="9" t="s">
        <v>167</v>
      </c>
      <c r="V55" s="84"/>
      <c r="Y55" s="84"/>
      <c r="Z55">
        <v>52</v>
      </c>
      <c r="AA55" s="132" t="str">
        <f t="shared" si="1"/>
        <v>52</v>
      </c>
      <c r="AB55" t="s">
        <v>771</v>
      </c>
      <c r="AC55" t="str">
        <f>X10</f>
        <v>CHA</v>
      </c>
      <c r="AD55" s="86"/>
      <c r="AE55" t="s">
        <v>1194</v>
      </c>
      <c r="AF55">
        <v>1</v>
      </c>
      <c r="AG55" s="84"/>
    </row>
    <row r="56" spans="19:33" x14ac:dyDescent="0.25">
      <c r="S56" s="84"/>
      <c r="T56" s="9" t="s">
        <v>168</v>
      </c>
      <c r="U56" s="9" t="s">
        <v>169</v>
      </c>
      <c r="V56" s="84"/>
      <c r="Y56" s="84"/>
      <c r="Z56">
        <v>53</v>
      </c>
      <c r="AA56" s="132" t="str">
        <f t="shared" ref="AA56:AA87" si="2">REPT("0",2-LEN(Z56))&amp;Z56</f>
        <v>53</v>
      </c>
      <c r="AB56" t="s">
        <v>772</v>
      </c>
      <c r="AC56" t="str">
        <f>X20</f>
        <v>PDL</v>
      </c>
      <c r="AD56" s="86"/>
      <c r="AE56" s="136" t="s">
        <v>1140</v>
      </c>
      <c r="AF56">
        <v>2</v>
      </c>
      <c r="AG56" s="84"/>
    </row>
    <row r="57" spans="19:33" x14ac:dyDescent="0.25">
      <c r="S57" s="84"/>
      <c r="T57" s="9" t="s">
        <v>170</v>
      </c>
      <c r="U57" s="9" t="s">
        <v>171</v>
      </c>
      <c r="V57" s="84"/>
      <c r="Y57" s="84"/>
      <c r="Z57">
        <v>54</v>
      </c>
      <c r="AA57" s="132" t="str">
        <f t="shared" si="2"/>
        <v>54</v>
      </c>
      <c r="AB57" t="s">
        <v>773</v>
      </c>
      <c r="AC57" t="str">
        <f>X17</f>
        <v>LOR</v>
      </c>
      <c r="AD57" s="86"/>
      <c r="AE57" t="s">
        <v>989</v>
      </c>
      <c r="AF57">
        <v>1</v>
      </c>
      <c r="AG57" s="84"/>
    </row>
    <row r="58" spans="19:33" x14ac:dyDescent="0.25">
      <c r="S58" s="84"/>
      <c r="T58" s="9" t="s">
        <v>172</v>
      </c>
      <c r="U58" s="9" t="s">
        <v>173</v>
      </c>
      <c r="V58" s="84"/>
      <c r="Y58" s="84"/>
      <c r="Z58">
        <v>55</v>
      </c>
      <c r="AA58" s="132" t="str">
        <f t="shared" si="2"/>
        <v>55</v>
      </c>
      <c r="AB58" t="s">
        <v>774</v>
      </c>
      <c r="AC58" t="str">
        <f>X17</f>
        <v>LOR</v>
      </c>
      <c r="AD58" s="86"/>
      <c r="AE58" s="136" t="s">
        <v>1096</v>
      </c>
      <c r="AF58">
        <v>2</v>
      </c>
      <c r="AG58" s="84"/>
    </row>
    <row r="59" spans="19:33" x14ac:dyDescent="0.25">
      <c r="S59" s="84"/>
      <c r="T59" s="9" t="s">
        <v>174</v>
      </c>
      <c r="U59" s="9" t="s">
        <v>175</v>
      </c>
      <c r="V59" s="84"/>
      <c r="Y59" s="84"/>
      <c r="Z59">
        <v>56</v>
      </c>
      <c r="AA59" s="132" t="str">
        <f t="shared" si="2"/>
        <v>56</v>
      </c>
      <c r="AB59" t="s">
        <v>775</v>
      </c>
      <c r="AC59" t="str">
        <f>X8</f>
        <v>BRE</v>
      </c>
      <c r="AD59" s="86"/>
      <c r="AE59" s="136" t="s">
        <v>1193</v>
      </c>
      <c r="AF59">
        <v>2</v>
      </c>
      <c r="AG59" s="84"/>
    </row>
    <row r="60" spans="19:33" x14ac:dyDescent="0.25">
      <c r="S60" s="84"/>
      <c r="T60" s="9" t="s">
        <v>176</v>
      </c>
      <c r="U60" s="9" t="s">
        <v>177</v>
      </c>
      <c r="V60" s="84"/>
      <c r="Y60" s="84"/>
      <c r="Z60">
        <v>57</v>
      </c>
      <c r="AA60" s="132" t="str">
        <f t="shared" si="2"/>
        <v>57</v>
      </c>
      <c r="AB60" t="s">
        <v>776</v>
      </c>
      <c r="AC60" t="str">
        <f>X17</f>
        <v>LOR</v>
      </c>
      <c r="AD60" s="86"/>
      <c r="AE60" t="s">
        <v>881</v>
      </c>
      <c r="AF60">
        <v>1</v>
      </c>
      <c r="AG60" s="84"/>
    </row>
    <row r="61" spans="19:33" x14ac:dyDescent="0.25">
      <c r="S61" s="84"/>
      <c r="T61" s="9" t="s">
        <v>178</v>
      </c>
      <c r="U61" s="9" t="s">
        <v>179</v>
      </c>
      <c r="V61" s="84"/>
      <c r="Y61" s="84"/>
      <c r="Z61">
        <v>58</v>
      </c>
      <c r="AA61" s="132" t="str">
        <f t="shared" si="2"/>
        <v>58</v>
      </c>
      <c r="AB61" t="s">
        <v>777</v>
      </c>
      <c r="AC61" t="str">
        <f>X7</f>
        <v>BOU</v>
      </c>
      <c r="AD61" s="86"/>
      <c r="AE61" t="s">
        <v>939</v>
      </c>
      <c r="AF61">
        <v>1</v>
      </c>
      <c r="AG61" s="84"/>
    </row>
    <row r="62" spans="19:33" x14ac:dyDescent="0.25">
      <c r="S62" s="84"/>
      <c r="T62" s="9" t="s">
        <v>180</v>
      </c>
      <c r="U62" s="9" t="s">
        <v>181</v>
      </c>
      <c r="V62" s="84"/>
      <c r="Y62" s="84"/>
      <c r="Z62">
        <v>59</v>
      </c>
      <c r="AA62" s="132" t="str">
        <f t="shared" si="2"/>
        <v>59</v>
      </c>
      <c r="AB62" t="s">
        <v>778</v>
      </c>
      <c r="AC62" t="str">
        <f>X19</f>
        <v>NPC</v>
      </c>
      <c r="AD62" s="86"/>
      <c r="AE62" s="136" t="s">
        <v>1157</v>
      </c>
      <c r="AF62">
        <v>2</v>
      </c>
      <c r="AG62" s="84"/>
    </row>
    <row r="63" spans="19:33" x14ac:dyDescent="0.25">
      <c r="S63" s="84"/>
      <c r="T63" s="9" t="s">
        <v>182</v>
      </c>
      <c r="U63" s="9" t="s">
        <v>183</v>
      </c>
      <c r="V63" s="84"/>
      <c r="Y63" s="84"/>
      <c r="Z63">
        <v>60</v>
      </c>
      <c r="AA63" s="132" t="str">
        <f t="shared" si="2"/>
        <v>60</v>
      </c>
      <c r="AB63" t="s">
        <v>779</v>
      </c>
      <c r="AC63" t="str">
        <f>X21</f>
        <v>PIC</v>
      </c>
      <c r="AD63" s="86"/>
      <c r="AE63" s="136" t="s">
        <v>977</v>
      </c>
      <c r="AF63">
        <v>2</v>
      </c>
      <c r="AG63" s="84"/>
    </row>
    <row r="64" spans="19:33" x14ac:dyDescent="0.25">
      <c r="S64" s="84"/>
      <c r="T64" s="9" t="s">
        <v>184</v>
      </c>
      <c r="U64" s="9" t="s">
        <v>185</v>
      </c>
      <c r="V64" s="84"/>
      <c r="Y64" s="84"/>
      <c r="Z64">
        <v>61</v>
      </c>
      <c r="AA64" s="132" t="str">
        <f t="shared" si="2"/>
        <v>61</v>
      </c>
      <c r="AB64" t="s">
        <v>780</v>
      </c>
      <c r="AC64" t="str">
        <f>X6</f>
        <v>BNO</v>
      </c>
      <c r="AD64" s="86"/>
      <c r="AE64" s="136" t="s">
        <v>898</v>
      </c>
      <c r="AF64">
        <v>2</v>
      </c>
      <c r="AG64" s="84"/>
    </row>
    <row r="65" spans="19:33" x14ac:dyDescent="0.25">
      <c r="S65" s="84"/>
      <c r="T65" s="9" t="s">
        <v>186</v>
      </c>
      <c r="U65" s="9" t="s">
        <v>187</v>
      </c>
      <c r="V65" s="84"/>
      <c r="Y65" s="84"/>
      <c r="Z65">
        <v>62</v>
      </c>
      <c r="AA65" s="132" t="str">
        <f t="shared" si="2"/>
        <v>62</v>
      </c>
      <c r="AB65" t="s">
        <v>781</v>
      </c>
      <c r="AC65" t="str">
        <f>X19</f>
        <v>NPC</v>
      </c>
      <c r="AD65" s="86"/>
      <c r="AE65" s="136" t="s">
        <v>1062</v>
      </c>
      <c r="AF65">
        <v>2</v>
      </c>
      <c r="AG65" s="84"/>
    </row>
    <row r="66" spans="19:33" x14ac:dyDescent="0.25">
      <c r="S66" s="84"/>
      <c r="T66" s="8" t="s">
        <v>188</v>
      </c>
      <c r="U66" s="9" t="s">
        <v>77</v>
      </c>
      <c r="V66" s="84"/>
      <c r="Y66" s="84"/>
      <c r="Z66">
        <v>63</v>
      </c>
      <c r="AA66" s="132" t="str">
        <f t="shared" si="2"/>
        <v>63</v>
      </c>
      <c r="AB66" t="s">
        <v>782</v>
      </c>
      <c r="AC66" t="str">
        <f>X5</f>
        <v>AUV</v>
      </c>
      <c r="AD66" s="86"/>
      <c r="AE66" s="136" t="s">
        <v>1168</v>
      </c>
      <c r="AF66">
        <v>2</v>
      </c>
      <c r="AG66" s="84"/>
    </row>
    <row r="67" spans="19:33" x14ac:dyDescent="0.25">
      <c r="S67" s="84"/>
      <c r="T67" s="9" t="s">
        <v>189</v>
      </c>
      <c r="U67" s="9" t="s">
        <v>190</v>
      </c>
      <c r="V67" s="84"/>
      <c r="Y67" s="84"/>
      <c r="Z67">
        <v>64</v>
      </c>
      <c r="AA67" s="132" t="str">
        <f t="shared" si="2"/>
        <v>64</v>
      </c>
      <c r="AB67" t="s">
        <v>783</v>
      </c>
      <c r="AC67" t="str">
        <f>X4</f>
        <v>AQU</v>
      </c>
      <c r="AD67" s="86"/>
      <c r="AE67" s="136" t="s">
        <v>1024</v>
      </c>
      <c r="AF67">
        <v>2</v>
      </c>
      <c r="AG67" s="84"/>
    </row>
    <row r="68" spans="19:33" x14ac:dyDescent="0.25">
      <c r="S68" s="84"/>
      <c r="T68" s="9" t="s">
        <v>191</v>
      </c>
      <c r="U68" s="9" t="s">
        <v>192</v>
      </c>
      <c r="V68" s="84"/>
      <c r="Y68" s="84"/>
      <c r="Z68">
        <v>65</v>
      </c>
      <c r="AA68" s="132" t="str">
        <f t="shared" si="2"/>
        <v>65</v>
      </c>
      <c r="AB68" t="s">
        <v>784</v>
      </c>
      <c r="AC68" t="str">
        <f>X18</f>
        <v>MDP</v>
      </c>
      <c r="AD68" s="86"/>
      <c r="AE68" s="136" t="s">
        <v>943</v>
      </c>
      <c r="AF68">
        <v>2</v>
      </c>
      <c r="AG68" s="84"/>
    </row>
    <row r="69" spans="19:33" x14ac:dyDescent="0.25">
      <c r="S69" s="84"/>
      <c r="T69" s="9" t="s">
        <v>193</v>
      </c>
      <c r="U69" s="9" t="s">
        <v>194</v>
      </c>
      <c r="V69" s="84"/>
      <c r="Y69" s="84"/>
      <c r="Z69">
        <v>66</v>
      </c>
      <c r="AA69" s="132" t="str">
        <f t="shared" si="2"/>
        <v>66</v>
      </c>
      <c r="AB69" t="s">
        <v>785</v>
      </c>
      <c r="AC69" t="str">
        <f>X15</f>
        <v>LAR</v>
      </c>
      <c r="AD69" s="86"/>
      <c r="AE69" t="s">
        <v>924</v>
      </c>
      <c r="AF69">
        <v>1</v>
      </c>
      <c r="AG69" s="84"/>
    </row>
    <row r="70" spans="19:33" x14ac:dyDescent="0.25">
      <c r="S70" s="84"/>
      <c r="T70" s="9" t="s">
        <v>195</v>
      </c>
      <c r="U70" s="9" t="s">
        <v>196</v>
      </c>
      <c r="V70" s="84"/>
      <c r="Y70" s="84"/>
      <c r="Z70">
        <v>67</v>
      </c>
      <c r="AA70" s="132" t="str">
        <f t="shared" si="2"/>
        <v>67</v>
      </c>
      <c r="AB70" t="s">
        <v>786</v>
      </c>
      <c r="AC70" t="str">
        <f>X3</f>
        <v>ALS</v>
      </c>
      <c r="AD70" s="86"/>
      <c r="AE70" t="s">
        <v>1033</v>
      </c>
      <c r="AF70">
        <v>1</v>
      </c>
      <c r="AG70" s="84"/>
    </row>
    <row r="71" spans="19:33" x14ac:dyDescent="0.25">
      <c r="S71" s="84"/>
      <c r="T71" s="9" t="s">
        <v>197</v>
      </c>
      <c r="U71" s="9" t="s">
        <v>198</v>
      </c>
      <c r="V71" s="84"/>
      <c r="Y71" s="84"/>
      <c r="Z71">
        <v>68</v>
      </c>
      <c r="AA71" s="132" t="str">
        <f t="shared" si="2"/>
        <v>68</v>
      </c>
      <c r="AB71" t="s">
        <v>787</v>
      </c>
      <c r="AC71" t="str">
        <f>X3</f>
        <v>ALS</v>
      </c>
      <c r="AD71" s="86"/>
      <c r="AE71" s="136" t="s">
        <v>1097</v>
      </c>
      <c r="AF71">
        <v>2</v>
      </c>
      <c r="AG71" s="84"/>
    </row>
    <row r="72" spans="19:33" x14ac:dyDescent="0.25">
      <c r="S72" s="84"/>
      <c r="T72" s="9" t="s">
        <v>199</v>
      </c>
      <c r="U72" s="9" t="s">
        <v>200</v>
      </c>
      <c r="V72" s="84"/>
      <c r="Y72" s="84"/>
      <c r="Z72">
        <v>69</v>
      </c>
      <c r="AA72" s="132" t="str">
        <f t="shared" si="2"/>
        <v>69</v>
      </c>
      <c r="AB72" t="s">
        <v>788</v>
      </c>
      <c r="AC72" t="str">
        <f>X24</f>
        <v>RAL</v>
      </c>
      <c r="AD72" s="86"/>
      <c r="AE72" s="136" t="s">
        <v>948</v>
      </c>
      <c r="AF72">
        <v>2</v>
      </c>
      <c r="AG72" s="84"/>
    </row>
    <row r="73" spans="19:33" x14ac:dyDescent="0.25">
      <c r="S73" s="84"/>
      <c r="T73" s="9" t="s">
        <v>201</v>
      </c>
      <c r="U73" s="9" t="s">
        <v>202</v>
      </c>
      <c r="V73" s="84"/>
      <c r="Y73" s="84"/>
      <c r="Z73">
        <v>70</v>
      </c>
      <c r="AA73" s="132" t="str">
        <f t="shared" si="2"/>
        <v>70</v>
      </c>
      <c r="AB73" t="s">
        <v>789</v>
      </c>
      <c r="AC73" t="str">
        <f>X12</f>
        <v>FRC</v>
      </c>
      <c r="AD73" s="86"/>
      <c r="AE73" s="136" t="s">
        <v>1083</v>
      </c>
      <c r="AF73">
        <v>2</v>
      </c>
      <c r="AG73" s="84"/>
    </row>
    <row r="74" spans="19:33" x14ac:dyDescent="0.25">
      <c r="S74" s="84"/>
      <c r="T74" s="9" t="s">
        <v>203</v>
      </c>
      <c r="U74" s="9" t="s">
        <v>204</v>
      </c>
      <c r="V74" s="84"/>
      <c r="Y74" s="84"/>
      <c r="Z74">
        <v>71</v>
      </c>
      <c r="AA74" s="132" t="str">
        <f t="shared" si="2"/>
        <v>71</v>
      </c>
      <c r="AB74" t="s">
        <v>790</v>
      </c>
      <c r="AC74" t="str">
        <f>X7</f>
        <v>BOU</v>
      </c>
      <c r="AD74" s="86"/>
      <c r="AE74" t="s">
        <v>914</v>
      </c>
      <c r="AF74">
        <v>1</v>
      </c>
      <c r="AG74" s="84"/>
    </row>
    <row r="75" spans="19:33" x14ac:dyDescent="0.25">
      <c r="S75" s="84"/>
      <c r="T75" s="9" t="s">
        <v>205</v>
      </c>
      <c r="U75" s="9" t="s">
        <v>206</v>
      </c>
      <c r="V75" s="84"/>
      <c r="Y75" s="84"/>
      <c r="Z75">
        <v>72</v>
      </c>
      <c r="AA75" s="132" t="str">
        <f t="shared" si="2"/>
        <v>72</v>
      </c>
      <c r="AB75" t="s">
        <v>791</v>
      </c>
      <c r="AC75" t="str">
        <f>X20</f>
        <v>PDL</v>
      </c>
      <c r="AD75" s="86"/>
      <c r="AE75" s="136" t="s">
        <v>1172</v>
      </c>
      <c r="AF75">
        <v>2</v>
      </c>
      <c r="AG75" s="84"/>
    </row>
    <row r="76" spans="19:33" x14ac:dyDescent="0.25">
      <c r="S76" s="84"/>
      <c r="T76" s="9" t="s">
        <v>207</v>
      </c>
      <c r="U76" s="9" t="s">
        <v>208</v>
      </c>
      <c r="V76" s="84"/>
      <c r="Y76" s="84"/>
      <c r="Z76">
        <v>73</v>
      </c>
      <c r="AA76" s="132" t="str">
        <f t="shared" si="2"/>
        <v>73</v>
      </c>
      <c r="AB76" t="s">
        <v>792</v>
      </c>
      <c r="AC76" t="str">
        <f>X24</f>
        <v>RAL</v>
      </c>
      <c r="AD76" s="86"/>
      <c r="AE76" s="136" t="s">
        <v>895</v>
      </c>
      <c r="AF76">
        <v>2</v>
      </c>
      <c r="AG76" s="84"/>
    </row>
    <row r="77" spans="19:33" x14ac:dyDescent="0.25">
      <c r="S77" s="84"/>
      <c r="T77" s="9" t="s">
        <v>209</v>
      </c>
      <c r="U77" s="9" t="s">
        <v>210</v>
      </c>
      <c r="V77" s="84"/>
      <c r="Y77" s="84"/>
      <c r="Z77">
        <v>74</v>
      </c>
      <c r="AA77" s="132" t="str">
        <f t="shared" si="2"/>
        <v>74</v>
      </c>
      <c r="AB77" t="s">
        <v>793</v>
      </c>
      <c r="AC77" t="str">
        <f>X24</f>
        <v>RAL</v>
      </c>
      <c r="AD77" s="86"/>
      <c r="AE77" s="136" t="s">
        <v>1166</v>
      </c>
      <c r="AF77">
        <v>2</v>
      </c>
      <c r="AG77" s="84"/>
    </row>
    <row r="78" spans="19:33" x14ac:dyDescent="0.25">
      <c r="S78" s="84"/>
      <c r="T78" s="9" t="s">
        <v>211</v>
      </c>
      <c r="U78" s="9" t="s">
        <v>212</v>
      </c>
      <c r="V78" s="84"/>
      <c r="Y78" s="84"/>
      <c r="Z78">
        <v>75</v>
      </c>
      <c r="AA78" s="132" t="str">
        <f t="shared" si="2"/>
        <v>75</v>
      </c>
      <c r="AB78" t="s">
        <v>794</v>
      </c>
      <c r="AC78" t="str">
        <f>X14</f>
        <v>IDF</v>
      </c>
      <c r="AD78" s="86"/>
      <c r="AE78" s="136" t="s">
        <v>1164</v>
      </c>
      <c r="AF78">
        <v>2</v>
      </c>
      <c r="AG78" s="84"/>
    </row>
    <row r="79" spans="19:33" x14ac:dyDescent="0.25">
      <c r="S79" s="84"/>
      <c r="T79" s="8" t="s">
        <v>213</v>
      </c>
      <c r="U79" s="8" t="s">
        <v>214</v>
      </c>
      <c r="V79" s="84"/>
      <c r="Y79" s="84"/>
      <c r="Z79">
        <v>76</v>
      </c>
      <c r="AA79" s="132" t="str">
        <f t="shared" si="2"/>
        <v>76</v>
      </c>
      <c r="AB79" t="s">
        <v>795</v>
      </c>
      <c r="AC79" t="str">
        <f>X13</f>
        <v>HNO</v>
      </c>
      <c r="AD79" s="86"/>
      <c r="AE79" t="s">
        <v>1210</v>
      </c>
      <c r="AF79">
        <v>1</v>
      </c>
      <c r="AG79" s="84"/>
    </row>
    <row r="80" spans="19:33" x14ac:dyDescent="0.25">
      <c r="S80" s="84"/>
      <c r="T80" s="9" t="s">
        <v>215</v>
      </c>
      <c r="U80" s="9" t="s">
        <v>216</v>
      </c>
      <c r="V80" s="84"/>
      <c r="Y80" s="84"/>
      <c r="Z80">
        <v>77</v>
      </c>
      <c r="AA80" s="132" t="str">
        <f t="shared" si="2"/>
        <v>77</v>
      </c>
      <c r="AB80" t="s">
        <v>796</v>
      </c>
      <c r="AC80" t="str">
        <f>X14</f>
        <v>IDF</v>
      </c>
      <c r="AD80" s="86"/>
      <c r="AE80" s="136" t="s">
        <v>1113</v>
      </c>
      <c r="AF80">
        <v>2</v>
      </c>
      <c r="AG80" s="84"/>
    </row>
    <row r="81" spans="19:33" x14ac:dyDescent="0.25">
      <c r="S81" s="84"/>
      <c r="T81" s="9" t="s">
        <v>217</v>
      </c>
      <c r="U81" s="9" t="s">
        <v>218</v>
      </c>
      <c r="V81" s="84"/>
      <c r="Y81" s="84"/>
      <c r="Z81">
        <v>78</v>
      </c>
      <c r="AA81" s="132" t="str">
        <f t="shared" si="2"/>
        <v>78</v>
      </c>
      <c r="AB81" t="s">
        <v>797</v>
      </c>
      <c r="AC81" t="str">
        <f>X14</f>
        <v>IDF</v>
      </c>
      <c r="AD81" s="86"/>
      <c r="AE81" t="s">
        <v>1200</v>
      </c>
      <c r="AF81">
        <v>1</v>
      </c>
      <c r="AG81" s="84"/>
    </row>
    <row r="82" spans="19:33" x14ac:dyDescent="0.25">
      <c r="S82" s="84"/>
      <c r="T82" s="10" t="s">
        <v>219</v>
      </c>
      <c r="U82" s="10" t="s">
        <v>220</v>
      </c>
      <c r="V82" s="84"/>
      <c r="Y82" s="84"/>
      <c r="Z82">
        <v>79</v>
      </c>
      <c r="AA82" s="132" t="str">
        <f t="shared" si="2"/>
        <v>79</v>
      </c>
      <c r="AB82" t="s">
        <v>798</v>
      </c>
      <c r="AC82" t="str">
        <f>X22</f>
        <v>PCH</v>
      </c>
      <c r="AD82" s="86"/>
      <c r="AE82" s="136" t="s">
        <v>1130</v>
      </c>
      <c r="AF82">
        <v>2</v>
      </c>
      <c r="AG82" s="84"/>
    </row>
    <row r="83" spans="19:33" x14ac:dyDescent="0.25">
      <c r="S83" s="84"/>
      <c r="T83" s="9" t="s">
        <v>221</v>
      </c>
      <c r="U83" s="9" t="s">
        <v>222</v>
      </c>
      <c r="V83" s="84"/>
      <c r="Y83" s="84"/>
      <c r="Z83">
        <v>80</v>
      </c>
      <c r="AA83" s="132" t="str">
        <f t="shared" si="2"/>
        <v>80</v>
      </c>
      <c r="AB83" t="s">
        <v>799</v>
      </c>
      <c r="AC83" t="str">
        <f>X21</f>
        <v>PIC</v>
      </c>
      <c r="AD83" s="86"/>
      <c r="AE83" t="s">
        <v>1050</v>
      </c>
      <c r="AF83">
        <v>1</v>
      </c>
      <c r="AG83" s="84"/>
    </row>
    <row r="84" spans="19:33" x14ac:dyDescent="0.25">
      <c r="S84" s="84"/>
      <c r="T84" s="9" t="s">
        <v>223</v>
      </c>
      <c r="U84" s="9" t="s">
        <v>224</v>
      </c>
      <c r="V84" s="84"/>
      <c r="Y84" s="84"/>
      <c r="Z84">
        <v>81</v>
      </c>
      <c r="AA84" s="132" t="str">
        <f t="shared" si="2"/>
        <v>81</v>
      </c>
      <c r="AB84" t="s">
        <v>800</v>
      </c>
      <c r="AC84" t="str">
        <f>X18</f>
        <v>MDP</v>
      </c>
      <c r="AD84" s="86"/>
      <c r="AE84" t="s">
        <v>1136</v>
      </c>
      <c r="AF84">
        <v>1</v>
      </c>
      <c r="AG84" s="84"/>
    </row>
    <row r="85" spans="19:33" x14ac:dyDescent="0.25">
      <c r="S85" s="84"/>
      <c r="T85" s="10" t="s">
        <v>225</v>
      </c>
      <c r="U85" s="10" t="s">
        <v>226</v>
      </c>
      <c r="V85" s="84"/>
      <c r="Y85" s="84"/>
      <c r="Z85">
        <v>82</v>
      </c>
      <c r="AA85" s="132" t="str">
        <f t="shared" si="2"/>
        <v>82</v>
      </c>
      <c r="AB85" t="s">
        <v>801</v>
      </c>
      <c r="AC85" t="str">
        <f>X18</f>
        <v>MDP</v>
      </c>
      <c r="AD85" s="86"/>
      <c r="AE85" t="s">
        <v>904</v>
      </c>
      <c r="AF85">
        <v>1</v>
      </c>
      <c r="AG85" s="84"/>
    </row>
    <row r="86" spans="19:33" x14ac:dyDescent="0.25">
      <c r="S86" s="84"/>
      <c r="T86" s="12" t="s">
        <v>227</v>
      </c>
      <c r="U86" s="9" t="s">
        <v>228</v>
      </c>
      <c r="V86" s="84"/>
      <c r="Y86" s="84"/>
      <c r="Z86">
        <v>83</v>
      </c>
      <c r="AA86" s="132" t="str">
        <f t="shared" si="2"/>
        <v>83</v>
      </c>
      <c r="AB86" t="s">
        <v>802</v>
      </c>
      <c r="AC86" t="str">
        <f>X23</f>
        <v>PAC</v>
      </c>
      <c r="AD86" s="86"/>
      <c r="AE86" s="136" t="s">
        <v>1131</v>
      </c>
      <c r="AF86">
        <v>2</v>
      </c>
      <c r="AG86" s="84"/>
    </row>
    <row r="87" spans="19:33" x14ac:dyDescent="0.25">
      <c r="S87" s="84"/>
      <c r="T87" s="9" t="s">
        <v>229</v>
      </c>
      <c r="U87" s="9" t="s">
        <v>230</v>
      </c>
      <c r="V87" s="84"/>
      <c r="Y87" s="84"/>
      <c r="Z87">
        <v>84</v>
      </c>
      <c r="AA87" s="132" t="str">
        <f t="shared" si="2"/>
        <v>84</v>
      </c>
      <c r="AB87" t="s">
        <v>803</v>
      </c>
      <c r="AC87" t="str">
        <f>X23</f>
        <v>PAC</v>
      </c>
      <c r="AD87" s="86"/>
      <c r="AE87" t="s">
        <v>972</v>
      </c>
      <c r="AF87">
        <v>1</v>
      </c>
      <c r="AG87" s="84"/>
    </row>
    <row r="88" spans="19:33" x14ac:dyDescent="0.25">
      <c r="S88" s="84"/>
      <c r="T88" s="9" t="s">
        <v>231</v>
      </c>
      <c r="U88" s="9" t="s">
        <v>232</v>
      </c>
      <c r="V88" s="84"/>
      <c r="Y88" s="84"/>
      <c r="Z88">
        <v>85</v>
      </c>
      <c r="AA88" s="132" t="str">
        <f t="shared" ref="AA88:AA98" si="3">REPT("0",2-LEN(Z88))&amp;Z88</f>
        <v>85</v>
      </c>
      <c r="AB88" t="s">
        <v>804</v>
      </c>
      <c r="AC88" t="str">
        <f>X20</f>
        <v>PDL</v>
      </c>
      <c r="AD88" s="86"/>
      <c r="AE88" s="136" t="s">
        <v>1028</v>
      </c>
      <c r="AF88">
        <v>2</v>
      </c>
      <c r="AG88" s="84"/>
    </row>
    <row r="89" spans="19:33" x14ac:dyDescent="0.25">
      <c r="S89" s="84"/>
      <c r="T89" s="9" t="s">
        <v>233</v>
      </c>
      <c r="U89" s="9" t="s">
        <v>234</v>
      </c>
      <c r="V89" s="84"/>
      <c r="Y89" s="84"/>
      <c r="Z89">
        <v>86</v>
      </c>
      <c r="AA89" s="132" t="str">
        <f t="shared" si="3"/>
        <v>86</v>
      </c>
      <c r="AB89" t="s">
        <v>805</v>
      </c>
      <c r="AC89" t="str">
        <f>X22</f>
        <v>PCH</v>
      </c>
      <c r="AD89" s="86"/>
      <c r="AE89" s="136" t="s">
        <v>1078</v>
      </c>
      <c r="AF89">
        <v>2</v>
      </c>
      <c r="AG89" s="84"/>
    </row>
    <row r="90" spans="19:33" x14ac:dyDescent="0.25">
      <c r="S90" s="84"/>
      <c r="T90" s="10" t="s">
        <v>235</v>
      </c>
      <c r="U90" s="10" t="s">
        <v>236</v>
      </c>
      <c r="V90" s="84"/>
      <c r="Y90" s="84"/>
      <c r="Z90">
        <v>87</v>
      </c>
      <c r="AA90" s="132" t="str">
        <f t="shared" si="3"/>
        <v>87</v>
      </c>
      <c r="AB90" t="s">
        <v>806</v>
      </c>
      <c r="AC90" t="str">
        <f>X16</f>
        <v>LIM</v>
      </c>
      <c r="AD90" s="86"/>
      <c r="AE90" s="136" t="s">
        <v>973</v>
      </c>
      <c r="AF90">
        <v>2</v>
      </c>
      <c r="AG90" s="84"/>
    </row>
    <row r="91" spans="19:33" x14ac:dyDescent="0.25">
      <c r="S91" s="84"/>
      <c r="T91" s="9" t="s">
        <v>237</v>
      </c>
      <c r="U91" s="9" t="s">
        <v>238</v>
      </c>
      <c r="V91" s="84"/>
      <c r="Y91" s="84"/>
      <c r="Z91">
        <v>88</v>
      </c>
      <c r="AA91" s="132" t="str">
        <f t="shared" si="3"/>
        <v>88</v>
      </c>
      <c r="AB91" t="s">
        <v>807</v>
      </c>
      <c r="AC91" t="str">
        <f>X17</f>
        <v>LOR</v>
      </c>
      <c r="AD91" s="86"/>
      <c r="AE91" s="136" t="s">
        <v>1059</v>
      </c>
      <c r="AF91">
        <v>2</v>
      </c>
      <c r="AG91" s="84"/>
    </row>
    <row r="92" spans="19:33" x14ac:dyDescent="0.25">
      <c r="S92" s="84"/>
      <c r="T92" s="10" t="s">
        <v>239</v>
      </c>
      <c r="U92" s="10" t="s">
        <v>240</v>
      </c>
      <c r="V92" s="84"/>
      <c r="Y92" s="84"/>
      <c r="Z92">
        <v>89</v>
      </c>
      <c r="AA92" s="132" t="str">
        <f t="shared" si="3"/>
        <v>89</v>
      </c>
      <c r="AB92" t="s">
        <v>808</v>
      </c>
      <c r="AC92" t="str">
        <f>X7</f>
        <v>BOU</v>
      </c>
      <c r="AD92" s="86"/>
      <c r="AE92" s="136" t="s">
        <v>978</v>
      </c>
      <c r="AF92">
        <v>2</v>
      </c>
      <c r="AG92" s="84"/>
    </row>
    <row r="93" spans="19:33" x14ac:dyDescent="0.25">
      <c r="S93" s="84"/>
      <c r="T93" s="9" t="s">
        <v>241</v>
      </c>
      <c r="U93" s="9" t="s">
        <v>242</v>
      </c>
      <c r="V93" s="84"/>
      <c r="Y93" s="84"/>
      <c r="Z93">
        <v>90</v>
      </c>
      <c r="AA93" s="132" t="str">
        <f t="shared" si="3"/>
        <v>90</v>
      </c>
      <c r="AB93" t="s">
        <v>809</v>
      </c>
      <c r="AC93" t="str">
        <f>X12</f>
        <v>FRC</v>
      </c>
      <c r="AD93" s="86"/>
      <c r="AE93" t="s">
        <v>1002</v>
      </c>
      <c r="AF93">
        <v>1</v>
      </c>
      <c r="AG93" s="84"/>
    </row>
    <row r="94" spans="19:33" x14ac:dyDescent="0.25">
      <c r="S94" s="84"/>
      <c r="T94" s="9" t="s">
        <v>243</v>
      </c>
      <c r="U94" s="9" t="s">
        <v>244</v>
      </c>
      <c r="V94" s="84"/>
      <c r="Y94" s="84"/>
      <c r="Z94">
        <v>91</v>
      </c>
      <c r="AA94" s="132" t="str">
        <f t="shared" si="3"/>
        <v>91</v>
      </c>
      <c r="AB94" t="s">
        <v>810</v>
      </c>
      <c r="AC94" t="str">
        <f>X14</f>
        <v>IDF</v>
      </c>
      <c r="AD94" s="86"/>
      <c r="AE94" s="136" t="s">
        <v>1072</v>
      </c>
      <c r="AF94">
        <v>2</v>
      </c>
      <c r="AG94" s="84"/>
    </row>
    <row r="95" spans="19:33" x14ac:dyDescent="0.25">
      <c r="S95" s="84"/>
      <c r="T95" s="9" t="s">
        <v>245</v>
      </c>
      <c r="U95" s="9" t="s">
        <v>246</v>
      </c>
      <c r="V95" s="84"/>
      <c r="Y95" s="84"/>
      <c r="Z95">
        <v>92</v>
      </c>
      <c r="AA95" s="132" t="str">
        <f t="shared" si="3"/>
        <v>92</v>
      </c>
      <c r="AB95" t="s">
        <v>811</v>
      </c>
      <c r="AC95" t="str">
        <f>X14</f>
        <v>IDF</v>
      </c>
      <c r="AD95" s="86"/>
      <c r="AE95" s="136" t="s">
        <v>886</v>
      </c>
      <c r="AF95">
        <v>2</v>
      </c>
      <c r="AG95" s="84"/>
    </row>
    <row r="96" spans="19:33" x14ac:dyDescent="0.25">
      <c r="S96" s="84"/>
      <c r="T96" s="8" t="s">
        <v>247</v>
      </c>
      <c r="U96" s="9" t="s">
        <v>248</v>
      </c>
      <c r="V96" s="84"/>
      <c r="Y96" s="84"/>
      <c r="Z96">
        <v>93</v>
      </c>
      <c r="AA96" s="132" t="str">
        <f t="shared" si="3"/>
        <v>93</v>
      </c>
      <c r="AB96" t="s">
        <v>812</v>
      </c>
      <c r="AC96" t="str">
        <f>X14</f>
        <v>IDF</v>
      </c>
      <c r="AD96" s="86"/>
      <c r="AE96" s="136" t="s">
        <v>1177</v>
      </c>
      <c r="AF96">
        <v>2</v>
      </c>
      <c r="AG96" s="84"/>
    </row>
    <row r="97" spans="19:33" x14ac:dyDescent="0.25">
      <c r="S97" s="84"/>
      <c r="T97" s="9" t="s">
        <v>249</v>
      </c>
      <c r="U97" s="9" t="s">
        <v>250</v>
      </c>
      <c r="V97" s="84"/>
      <c r="Y97" s="84"/>
      <c r="Z97">
        <v>94</v>
      </c>
      <c r="AA97" s="132" t="str">
        <f t="shared" si="3"/>
        <v>94</v>
      </c>
      <c r="AB97" t="s">
        <v>813</v>
      </c>
      <c r="AC97" t="str">
        <f>X14</f>
        <v>IDF</v>
      </c>
      <c r="AD97" s="86"/>
      <c r="AE97" t="s">
        <v>1055</v>
      </c>
      <c r="AF97">
        <v>1</v>
      </c>
      <c r="AG97" s="84"/>
    </row>
    <row r="98" spans="19:33" x14ac:dyDescent="0.25">
      <c r="S98" s="84"/>
      <c r="T98" s="9" t="s">
        <v>251</v>
      </c>
      <c r="U98" s="9" t="s">
        <v>252</v>
      </c>
      <c r="V98" s="84"/>
      <c r="Y98" s="84"/>
      <c r="Z98">
        <v>95</v>
      </c>
      <c r="AA98" s="132" t="str">
        <f t="shared" si="3"/>
        <v>95</v>
      </c>
      <c r="AB98" t="s">
        <v>814</v>
      </c>
      <c r="AC98" t="str">
        <f>X14</f>
        <v>IDF</v>
      </c>
      <c r="AD98" s="86"/>
      <c r="AE98" s="136" t="s">
        <v>1048</v>
      </c>
      <c r="AF98">
        <v>2</v>
      </c>
      <c r="AG98" s="84"/>
    </row>
    <row r="99" spans="19:33" x14ac:dyDescent="0.25">
      <c r="S99" s="84"/>
      <c r="T99" s="9" t="s">
        <v>253</v>
      </c>
      <c r="U99" s="9" t="s">
        <v>254</v>
      </c>
      <c r="V99" s="84"/>
      <c r="Y99" s="84"/>
      <c r="Z99">
        <v>971</v>
      </c>
      <c r="AA99" s="132" t="str">
        <f t="shared" ref="AA99:AA109" si="4">LEFT(Z99,2)</f>
        <v>97</v>
      </c>
      <c r="AB99" t="s">
        <v>815</v>
      </c>
      <c r="AC99" t="s">
        <v>866</v>
      </c>
      <c r="AD99" s="86"/>
      <c r="AE99" s="136" t="s">
        <v>1007</v>
      </c>
      <c r="AF99">
        <v>2</v>
      </c>
      <c r="AG99" s="84"/>
    </row>
    <row r="100" spans="19:33" x14ac:dyDescent="0.25">
      <c r="S100" s="84"/>
      <c r="T100" s="10" t="s">
        <v>255</v>
      </c>
      <c r="U100" s="10" t="s">
        <v>256</v>
      </c>
      <c r="V100" s="84"/>
      <c r="Y100" s="84"/>
      <c r="Z100">
        <v>972</v>
      </c>
      <c r="AA100" s="132" t="str">
        <f t="shared" si="4"/>
        <v>97</v>
      </c>
      <c r="AB100" t="s">
        <v>816</v>
      </c>
      <c r="AC100" t="s">
        <v>867</v>
      </c>
      <c r="AD100" s="86"/>
      <c r="AE100" s="136" t="s">
        <v>1043</v>
      </c>
      <c r="AF100">
        <v>2</v>
      </c>
      <c r="AG100" s="84"/>
    </row>
    <row r="101" spans="19:33" x14ac:dyDescent="0.25">
      <c r="S101" s="84"/>
      <c r="T101" s="10" t="s">
        <v>257</v>
      </c>
      <c r="U101" s="10" t="s">
        <v>258</v>
      </c>
      <c r="V101" s="84"/>
      <c r="Y101" s="84"/>
      <c r="Z101">
        <v>973</v>
      </c>
      <c r="AA101" s="132" t="str">
        <f t="shared" si="4"/>
        <v>97</v>
      </c>
      <c r="AB101" t="s">
        <v>817</v>
      </c>
      <c r="AC101" t="s">
        <v>868</v>
      </c>
      <c r="AD101" s="86"/>
      <c r="AE101" s="136" t="s">
        <v>1079</v>
      </c>
      <c r="AF101">
        <v>2</v>
      </c>
      <c r="AG101" s="84"/>
    </row>
    <row r="102" spans="19:33" x14ac:dyDescent="0.25">
      <c r="S102" s="84"/>
      <c r="T102" s="10" t="s">
        <v>259</v>
      </c>
      <c r="U102" s="10" t="s">
        <v>260</v>
      </c>
      <c r="V102" s="84"/>
      <c r="Y102" s="84"/>
      <c r="Z102">
        <v>974</v>
      </c>
      <c r="AA102" s="132" t="str">
        <f t="shared" si="4"/>
        <v>97</v>
      </c>
      <c r="AB102" t="s">
        <v>818</v>
      </c>
      <c r="AC102" t="s">
        <v>869</v>
      </c>
      <c r="AD102" s="86"/>
      <c r="AE102" s="136" t="s">
        <v>1088</v>
      </c>
      <c r="AF102">
        <v>2</v>
      </c>
      <c r="AG102" s="84"/>
    </row>
    <row r="103" spans="19:33" x14ac:dyDescent="0.25">
      <c r="S103" s="84"/>
      <c r="T103" s="10" t="s">
        <v>261</v>
      </c>
      <c r="U103" s="10" t="s">
        <v>262</v>
      </c>
      <c r="V103" s="84"/>
      <c r="Y103" s="84"/>
      <c r="Z103">
        <v>975</v>
      </c>
      <c r="AA103" s="132" t="str">
        <f t="shared" si="4"/>
        <v>97</v>
      </c>
      <c r="AB103" t="s">
        <v>819</v>
      </c>
      <c r="AC103" t="s">
        <v>870</v>
      </c>
      <c r="AD103" s="86"/>
      <c r="AE103" t="s">
        <v>1101</v>
      </c>
      <c r="AF103">
        <v>1</v>
      </c>
      <c r="AG103" s="84"/>
    </row>
    <row r="104" spans="19:33" x14ac:dyDescent="0.25">
      <c r="S104" s="84"/>
      <c r="T104" s="9" t="s">
        <v>263</v>
      </c>
      <c r="U104" s="9" t="s">
        <v>264</v>
      </c>
      <c r="V104" s="84"/>
      <c r="Y104" s="84"/>
      <c r="Z104">
        <v>976</v>
      </c>
      <c r="AA104" s="132" t="str">
        <f t="shared" si="4"/>
        <v>97</v>
      </c>
      <c r="AB104" t="s">
        <v>820</v>
      </c>
      <c r="AC104" t="s">
        <v>871</v>
      </c>
      <c r="AD104" s="86"/>
      <c r="AE104" s="136" t="s">
        <v>932</v>
      </c>
      <c r="AF104">
        <v>2</v>
      </c>
      <c r="AG104" s="84"/>
    </row>
    <row r="105" spans="19:33" x14ac:dyDescent="0.25">
      <c r="S105" s="84"/>
      <c r="T105" s="9" t="s">
        <v>265</v>
      </c>
      <c r="U105" s="9" t="s">
        <v>266</v>
      </c>
      <c r="V105" s="84"/>
      <c r="Y105" s="84"/>
      <c r="Z105">
        <v>977</v>
      </c>
      <c r="AA105" s="132" t="str">
        <f t="shared" si="4"/>
        <v>97</v>
      </c>
      <c r="AB105" t="s">
        <v>821</v>
      </c>
      <c r="AC105" t="s">
        <v>872</v>
      </c>
      <c r="AD105" s="86"/>
      <c r="AE105" t="s">
        <v>1120</v>
      </c>
      <c r="AF105">
        <v>1</v>
      </c>
      <c r="AG105" s="84"/>
    </row>
    <row r="106" spans="19:33" x14ac:dyDescent="0.25">
      <c r="S106" s="84"/>
      <c r="T106" s="9" t="s">
        <v>267</v>
      </c>
      <c r="U106" s="9" t="s">
        <v>268</v>
      </c>
      <c r="V106" s="84"/>
      <c r="Y106" s="84"/>
      <c r="Z106">
        <v>978</v>
      </c>
      <c r="AA106" s="132" t="str">
        <f t="shared" si="4"/>
        <v>97</v>
      </c>
      <c r="AB106" t="s">
        <v>425</v>
      </c>
      <c r="AC106" t="s">
        <v>873</v>
      </c>
      <c r="AD106" s="86"/>
      <c r="AE106" s="136" t="s">
        <v>1066</v>
      </c>
      <c r="AF106">
        <v>2</v>
      </c>
      <c r="AG106" s="84"/>
    </row>
    <row r="107" spans="19:33" x14ac:dyDescent="0.25">
      <c r="S107" s="84"/>
      <c r="T107" s="9" t="s">
        <v>269</v>
      </c>
      <c r="U107" s="9" t="s">
        <v>270</v>
      </c>
      <c r="V107" s="84"/>
      <c r="Y107" s="84"/>
      <c r="Z107">
        <v>986</v>
      </c>
      <c r="AA107" s="132" t="str">
        <f t="shared" si="4"/>
        <v>98</v>
      </c>
      <c r="AB107" t="s">
        <v>823</v>
      </c>
      <c r="AC107" t="s">
        <v>875</v>
      </c>
      <c r="AD107" s="86"/>
      <c r="AE107" s="136" t="s">
        <v>1089</v>
      </c>
      <c r="AF107">
        <v>2</v>
      </c>
      <c r="AG107" s="84"/>
    </row>
    <row r="108" spans="19:33" x14ac:dyDescent="0.25">
      <c r="S108" s="84"/>
      <c r="T108" s="8" t="s">
        <v>271</v>
      </c>
      <c r="U108" s="9" t="s">
        <v>272</v>
      </c>
      <c r="V108" s="84"/>
      <c r="Y108" s="84"/>
      <c r="Z108">
        <v>987</v>
      </c>
      <c r="AA108" s="132" t="str">
        <f t="shared" si="4"/>
        <v>98</v>
      </c>
      <c r="AB108" t="s">
        <v>824</v>
      </c>
      <c r="AC108" t="s">
        <v>876</v>
      </c>
      <c r="AD108" s="86"/>
      <c r="AE108" s="136" t="s">
        <v>987</v>
      </c>
      <c r="AF108">
        <v>2</v>
      </c>
      <c r="AG108" s="84"/>
    </row>
    <row r="109" spans="19:33" x14ac:dyDescent="0.25">
      <c r="S109" s="84"/>
      <c r="T109" s="9" t="s">
        <v>273</v>
      </c>
      <c r="U109" s="9" t="s">
        <v>274</v>
      </c>
      <c r="V109" s="84"/>
      <c r="Y109" s="84"/>
      <c r="Z109">
        <v>988</v>
      </c>
      <c r="AA109" s="132" t="str">
        <f t="shared" si="4"/>
        <v>98</v>
      </c>
      <c r="AB109" t="s">
        <v>825</v>
      </c>
      <c r="AC109" t="s">
        <v>877</v>
      </c>
      <c r="AD109" s="86"/>
      <c r="AE109" s="136" t="s">
        <v>933</v>
      </c>
      <c r="AF109">
        <v>2</v>
      </c>
      <c r="AG109" s="84"/>
    </row>
    <row r="110" spans="19:33" x14ac:dyDescent="0.25">
      <c r="S110" s="84"/>
      <c r="T110" s="9" t="s">
        <v>275</v>
      </c>
      <c r="U110" s="9" t="s">
        <v>276</v>
      </c>
      <c r="V110" s="84"/>
      <c r="Y110" s="84"/>
      <c r="Z110" s="83"/>
      <c r="AA110" s="137"/>
      <c r="AB110" s="138"/>
      <c r="AC110" s="138"/>
      <c r="AD110" s="86"/>
      <c r="AE110" s="136" t="s">
        <v>949</v>
      </c>
      <c r="AF110">
        <v>2</v>
      </c>
      <c r="AG110" s="84"/>
    </row>
    <row r="111" spans="19:33" x14ac:dyDescent="0.25">
      <c r="S111" s="84"/>
      <c r="T111" s="9" t="s">
        <v>277</v>
      </c>
      <c r="U111" s="9" t="s">
        <v>278</v>
      </c>
      <c r="V111" s="84"/>
      <c r="Y111" s="84"/>
      <c r="Z111" s="133">
        <v>989</v>
      </c>
      <c r="AA111" s="132" t="str">
        <f>LEFT(Z111,2)</f>
        <v>98</v>
      </c>
      <c r="AB111" t="s">
        <v>826</v>
      </c>
      <c r="AC111"/>
      <c r="AD111" s="86"/>
      <c r="AE111" s="136" t="s">
        <v>1080</v>
      </c>
      <c r="AF111">
        <v>2</v>
      </c>
      <c r="AG111" s="84"/>
    </row>
    <row r="112" spans="19:33" x14ac:dyDescent="0.25">
      <c r="S112" s="84"/>
      <c r="T112" s="9" t="s">
        <v>279</v>
      </c>
      <c r="U112" s="9" t="s">
        <v>280</v>
      </c>
      <c r="V112" s="84"/>
      <c r="Y112" s="84"/>
      <c r="AD112" s="86"/>
      <c r="AE112" s="136" t="s">
        <v>1049</v>
      </c>
      <c r="AF112">
        <v>2</v>
      </c>
      <c r="AG112" s="84"/>
    </row>
    <row r="113" spans="19:33" x14ac:dyDescent="0.25">
      <c r="S113" s="84"/>
      <c r="T113" s="9" t="s">
        <v>281</v>
      </c>
      <c r="U113" s="9" t="s">
        <v>282</v>
      </c>
      <c r="V113" s="84"/>
      <c r="AD113" s="86"/>
      <c r="AE113" t="s">
        <v>1197</v>
      </c>
      <c r="AF113">
        <v>1</v>
      </c>
      <c r="AG113" s="84"/>
    </row>
    <row r="114" spans="19:33" x14ac:dyDescent="0.25">
      <c r="S114" s="84"/>
      <c r="T114" s="9" t="s">
        <v>283</v>
      </c>
      <c r="U114" s="9" t="s">
        <v>284</v>
      </c>
      <c r="V114" s="84"/>
      <c r="AD114" s="86"/>
      <c r="AE114" s="136" t="s">
        <v>1016</v>
      </c>
      <c r="AF114">
        <v>2</v>
      </c>
      <c r="AG114" s="84"/>
    </row>
    <row r="115" spans="19:33" x14ac:dyDescent="0.25">
      <c r="S115" s="84"/>
      <c r="T115" s="10" t="s">
        <v>285</v>
      </c>
      <c r="U115" s="10" t="s">
        <v>286</v>
      </c>
      <c r="V115" s="84"/>
      <c r="AD115" s="86"/>
      <c r="AE115" s="136" t="s">
        <v>967</v>
      </c>
      <c r="AF115">
        <v>2</v>
      </c>
      <c r="AG115" s="84"/>
    </row>
    <row r="116" spans="19:33" x14ac:dyDescent="0.25">
      <c r="S116" s="84"/>
      <c r="T116" s="9" t="s">
        <v>287</v>
      </c>
      <c r="U116" s="9" t="s">
        <v>288</v>
      </c>
      <c r="V116" s="84"/>
      <c r="AD116" s="86"/>
      <c r="AE116" s="136" t="s">
        <v>1145</v>
      </c>
      <c r="AF116">
        <v>2</v>
      </c>
      <c r="AG116" s="84"/>
    </row>
    <row r="117" spans="19:33" x14ac:dyDescent="0.25">
      <c r="S117" s="84"/>
      <c r="T117" s="9" t="s">
        <v>289</v>
      </c>
      <c r="U117" s="9" t="s">
        <v>290</v>
      </c>
      <c r="V117" s="84"/>
      <c r="AD117" s="86"/>
      <c r="AE117" t="s">
        <v>893</v>
      </c>
      <c r="AF117">
        <v>1</v>
      </c>
      <c r="AG117" s="84"/>
    </row>
    <row r="118" spans="19:33" x14ac:dyDescent="0.25">
      <c r="S118" s="84"/>
      <c r="T118" s="9" t="s">
        <v>291</v>
      </c>
      <c r="U118" s="9" t="s">
        <v>292</v>
      </c>
      <c r="V118" s="84"/>
      <c r="AD118" s="86"/>
      <c r="AE118" t="s">
        <v>950</v>
      </c>
      <c r="AF118">
        <v>1</v>
      </c>
      <c r="AG118" s="84"/>
    </row>
    <row r="119" spans="19:33" x14ac:dyDescent="0.25">
      <c r="S119" s="84"/>
      <c r="T119" s="9" t="s">
        <v>293</v>
      </c>
      <c r="U119" s="9" t="s">
        <v>294</v>
      </c>
      <c r="V119" s="84"/>
      <c r="AD119" s="86"/>
      <c r="AE119" s="135" t="s">
        <v>954</v>
      </c>
      <c r="AF119">
        <v>2</v>
      </c>
      <c r="AG119" s="84"/>
    </row>
    <row r="120" spans="19:33" x14ac:dyDescent="0.25">
      <c r="S120" s="84"/>
      <c r="T120" s="9" t="s">
        <v>295</v>
      </c>
      <c r="U120" s="9" t="s">
        <v>296</v>
      </c>
      <c r="V120" s="84"/>
      <c r="AD120" s="86"/>
      <c r="AE120" s="136" t="s">
        <v>1013</v>
      </c>
      <c r="AF120">
        <v>2</v>
      </c>
      <c r="AG120" s="84"/>
    </row>
    <row r="121" spans="19:33" x14ac:dyDescent="0.25">
      <c r="S121" s="84"/>
      <c r="T121" s="9" t="s">
        <v>297</v>
      </c>
      <c r="U121" s="9" t="s">
        <v>298</v>
      </c>
      <c r="V121" s="84"/>
      <c r="AD121" s="86"/>
      <c r="AE121" s="136" t="s">
        <v>1084</v>
      </c>
      <c r="AF121">
        <v>2</v>
      </c>
      <c r="AG121" s="84"/>
    </row>
    <row r="122" spans="19:33" x14ac:dyDescent="0.25">
      <c r="S122" s="84"/>
      <c r="T122" s="9" t="s">
        <v>299</v>
      </c>
      <c r="U122" s="9" t="s">
        <v>300</v>
      </c>
      <c r="V122" s="84"/>
      <c r="AD122" s="86"/>
      <c r="AE122" s="136" t="s">
        <v>1169</v>
      </c>
      <c r="AF122">
        <v>2</v>
      </c>
      <c r="AG122" s="84"/>
    </row>
    <row r="123" spans="19:33" x14ac:dyDescent="0.25">
      <c r="S123" s="84"/>
      <c r="T123" s="9" t="s">
        <v>301</v>
      </c>
      <c r="U123" s="9" t="s">
        <v>302</v>
      </c>
      <c r="V123" s="84"/>
      <c r="AD123" s="86"/>
      <c r="AE123" s="136" t="s">
        <v>974</v>
      </c>
      <c r="AF123">
        <v>2</v>
      </c>
      <c r="AG123" s="84"/>
    </row>
    <row r="124" spans="19:33" x14ac:dyDescent="0.25">
      <c r="S124" s="84"/>
      <c r="T124" s="9" t="s">
        <v>303</v>
      </c>
      <c r="U124" s="9" t="s">
        <v>304</v>
      </c>
      <c r="V124" s="84"/>
      <c r="AD124" s="86"/>
      <c r="AE124" s="136" t="s">
        <v>1085</v>
      </c>
      <c r="AF124">
        <v>2</v>
      </c>
      <c r="AG124" s="84"/>
    </row>
    <row r="125" spans="19:33" x14ac:dyDescent="0.25">
      <c r="S125" s="84"/>
      <c r="T125" s="9" t="s">
        <v>305</v>
      </c>
      <c r="U125" s="9" t="s">
        <v>306</v>
      </c>
      <c r="V125" s="84"/>
      <c r="AD125" s="86"/>
      <c r="AE125" s="136" t="s">
        <v>1051</v>
      </c>
      <c r="AF125">
        <v>2</v>
      </c>
      <c r="AG125" s="84"/>
    </row>
    <row r="126" spans="19:33" x14ac:dyDescent="0.25">
      <c r="S126" s="84"/>
      <c r="T126" s="9" t="s">
        <v>307</v>
      </c>
      <c r="U126" s="9" t="s">
        <v>308</v>
      </c>
      <c r="V126" s="84"/>
      <c r="AD126" s="86"/>
      <c r="AE126" t="s">
        <v>1182</v>
      </c>
      <c r="AF126">
        <v>1</v>
      </c>
      <c r="AG126" s="84"/>
    </row>
    <row r="127" spans="19:33" x14ac:dyDescent="0.25">
      <c r="S127" s="84"/>
      <c r="T127" s="9" t="s">
        <v>309</v>
      </c>
      <c r="U127" s="9" t="s">
        <v>310</v>
      </c>
      <c r="V127" s="84"/>
      <c r="AD127" s="86"/>
      <c r="AE127" s="136" t="s">
        <v>1189</v>
      </c>
      <c r="AF127">
        <v>2</v>
      </c>
      <c r="AG127" s="84"/>
    </row>
    <row r="128" spans="19:33" x14ac:dyDescent="0.25">
      <c r="S128" s="84"/>
      <c r="T128" s="9" t="s">
        <v>311</v>
      </c>
      <c r="U128" s="9" t="s">
        <v>312</v>
      </c>
      <c r="V128" s="84"/>
      <c r="AD128" s="86"/>
      <c r="AE128" t="s">
        <v>969</v>
      </c>
      <c r="AF128">
        <v>1</v>
      </c>
      <c r="AG128" s="84"/>
    </row>
    <row r="129" spans="19:33" x14ac:dyDescent="0.25">
      <c r="S129" s="84"/>
      <c r="T129" s="8" t="s">
        <v>313</v>
      </c>
      <c r="U129" s="9" t="s">
        <v>314</v>
      </c>
      <c r="V129" s="84"/>
      <c r="AD129" s="86"/>
      <c r="AE129" t="s">
        <v>1188</v>
      </c>
      <c r="AF129">
        <v>1</v>
      </c>
      <c r="AG129" s="84"/>
    </row>
    <row r="130" spans="19:33" x14ac:dyDescent="0.25">
      <c r="S130" s="84"/>
      <c r="T130" s="9" t="s">
        <v>315</v>
      </c>
      <c r="U130" s="9" t="s">
        <v>316</v>
      </c>
      <c r="V130" s="84"/>
      <c r="AD130" s="86"/>
      <c r="AE130" s="136" t="s">
        <v>1034</v>
      </c>
      <c r="AF130">
        <v>2</v>
      </c>
      <c r="AG130" s="84"/>
    </row>
    <row r="131" spans="19:33" x14ac:dyDescent="0.25">
      <c r="S131" s="84"/>
      <c r="T131" s="9" t="s">
        <v>317</v>
      </c>
      <c r="U131" s="9" t="s">
        <v>318</v>
      </c>
      <c r="V131" s="84"/>
      <c r="AD131" s="86"/>
      <c r="AE131" s="136" t="s">
        <v>1041</v>
      </c>
      <c r="AF131">
        <v>2</v>
      </c>
      <c r="AG131" s="84"/>
    </row>
    <row r="132" spans="19:33" x14ac:dyDescent="0.25">
      <c r="S132" s="84"/>
      <c r="T132" s="9" t="s">
        <v>319</v>
      </c>
      <c r="U132" s="9" t="s">
        <v>320</v>
      </c>
      <c r="V132" s="84"/>
      <c r="AD132" s="86"/>
      <c r="AE132" t="s">
        <v>908</v>
      </c>
      <c r="AF132">
        <v>1</v>
      </c>
      <c r="AG132" s="84"/>
    </row>
    <row r="133" spans="19:33" x14ac:dyDescent="0.25">
      <c r="S133" s="84"/>
      <c r="T133" s="9" t="s">
        <v>321</v>
      </c>
      <c r="U133" s="9" t="s">
        <v>322</v>
      </c>
      <c r="V133" s="84"/>
      <c r="AD133" s="86"/>
      <c r="AE133" s="136" t="s">
        <v>1148</v>
      </c>
      <c r="AF133">
        <v>2</v>
      </c>
      <c r="AG133" s="84"/>
    </row>
    <row r="134" spans="19:33" x14ac:dyDescent="0.25">
      <c r="S134" s="84"/>
      <c r="T134" s="9" t="s">
        <v>323</v>
      </c>
      <c r="U134" s="9" t="s">
        <v>324</v>
      </c>
      <c r="V134" s="84"/>
      <c r="AD134" s="86"/>
      <c r="AE134" s="136" t="s">
        <v>1174</v>
      </c>
      <c r="AF134">
        <v>2</v>
      </c>
      <c r="AG134" s="84"/>
    </row>
    <row r="135" spans="19:33" x14ac:dyDescent="0.25">
      <c r="S135" s="84"/>
      <c r="T135" s="9" t="s">
        <v>325</v>
      </c>
      <c r="U135" s="9" t="s">
        <v>326</v>
      </c>
      <c r="V135" s="84"/>
      <c r="AD135" s="86"/>
      <c r="AE135" s="136" t="s">
        <v>1073</v>
      </c>
      <c r="AF135">
        <v>2</v>
      </c>
      <c r="AG135" s="84"/>
    </row>
    <row r="136" spans="19:33" x14ac:dyDescent="0.25">
      <c r="S136" s="84"/>
      <c r="T136" s="9" t="s">
        <v>327</v>
      </c>
      <c r="U136" s="9" t="s">
        <v>328</v>
      </c>
      <c r="V136" s="84"/>
      <c r="AD136" s="86"/>
      <c r="AE136" s="136" t="s">
        <v>896</v>
      </c>
      <c r="AF136">
        <v>2</v>
      </c>
      <c r="AG136" s="84"/>
    </row>
    <row r="137" spans="19:33" x14ac:dyDescent="0.25">
      <c r="S137" s="84"/>
      <c r="T137" s="9" t="s">
        <v>329</v>
      </c>
      <c r="U137" s="9" t="s">
        <v>330</v>
      </c>
      <c r="V137" s="84"/>
      <c r="AD137" s="86"/>
      <c r="AE137" t="s">
        <v>1206</v>
      </c>
      <c r="AF137">
        <v>2</v>
      </c>
      <c r="AG137" s="84"/>
    </row>
    <row r="138" spans="19:33" x14ac:dyDescent="0.25">
      <c r="S138" s="84"/>
      <c r="T138" s="10" t="s">
        <v>331</v>
      </c>
      <c r="U138" s="10" t="s">
        <v>332</v>
      </c>
      <c r="V138" s="84"/>
      <c r="AD138" s="86"/>
      <c r="AE138" s="136" t="s">
        <v>999</v>
      </c>
      <c r="AF138">
        <v>2</v>
      </c>
      <c r="AG138" s="84"/>
    </row>
    <row r="139" spans="19:33" x14ac:dyDescent="0.25">
      <c r="S139" s="84"/>
      <c r="T139" s="9" t="s">
        <v>333</v>
      </c>
      <c r="U139" s="9" t="s">
        <v>334</v>
      </c>
      <c r="V139" s="84"/>
      <c r="AD139" s="86"/>
      <c r="AE139" t="s">
        <v>897</v>
      </c>
      <c r="AF139">
        <v>1</v>
      </c>
      <c r="AG139" s="84"/>
    </row>
    <row r="140" spans="19:33" x14ac:dyDescent="0.25">
      <c r="S140" s="84"/>
      <c r="T140" s="9" t="s">
        <v>335</v>
      </c>
      <c r="U140" s="9" t="s">
        <v>336</v>
      </c>
      <c r="V140" s="84"/>
      <c r="AD140" s="86"/>
      <c r="AE140" s="136" t="s">
        <v>883</v>
      </c>
      <c r="AF140">
        <v>2</v>
      </c>
      <c r="AG140" s="84"/>
    </row>
    <row r="141" spans="19:33" x14ac:dyDescent="0.25">
      <c r="S141" s="84"/>
      <c r="T141" s="9" t="s">
        <v>337</v>
      </c>
      <c r="U141" s="9" t="s">
        <v>338</v>
      </c>
      <c r="V141" s="84"/>
      <c r="AD141" s="86"/>
      <c r="AE141" s="136" t="s">
        <v>1035</v>
      </c>
      <c r="AF141">
        <v>2</v>
      </c>
      <c r="AG141" s="84"/>
    </row>
    <row r="142" spans="19:33" x14ac:dyDescent="0.25">
      <c r="S142" s="84"/>
      <c r="T142" s="9" t="s">
        <v>339</v>
      </c>
      <c r="U142" s="9" t="s">
        <v>340</v>
      </c>
      <c r="V142" s="84"/>
      <c r="AD142" s="86"/>
      <c r="AE142" s="136" t="s">
        <v>900</v>
      </c>
      <c r="AF142">
        <v>2</v>
      </c>
      <c r="AG142" s="84"/>
    </row>
    <row r="143" spans="19:33" x14ac:dyDescent="0.25">
      <c r="S143" s="84"/>
      <c r="T143" s="9" t="s">
        <v>341</v>
      </c>
      <c r="U143" s="9" t="s">
        <v>342</v>
      </c>
      <c r="V143" s="84"/>
      <c r="AD143" s="86"/>
      <c r="AE143" t="s">
        <v>1009</v>
      </c>
      <c r="AF143">
        <v>1</v>
      </c>
      <c r="AG143" s="84"/>
    </row>
    <row r="144" spans="19:33" x14ac:dyDescent="0.25">
      <c r="S144" s="84"/>
      <c r="T144" s="9" t="s">
        <v>343</v>
      </c>
      <c r="U144" s="9" t="s">
        <v>344</v>
      </c>
      <c r="V144" s="84"/>
      <c r="AD144" s="86"/>
      <c r="AE144" t="s">
        <v>957</v>
      </c>
      <c r="AF144">
        <v>1</v>
      </c>
      <c r="AG144" s="84"/>
    </row>
    <row r="145" spans="19:33" x14ac:dyDescent="0.25">
      <c r="S145" s="84"/>
      <c r="T145" s="9" t="s">
        <v>345</v>
      </c>
      <c r="U145" s="9" t="s">
        <v>346</v>
      </c>
      <c r="V145" s="84"/>
      <c r="AD145" s="86"/>
      <c r="AE145" s="136" t="s">
        <v>955</v>
      </c>
      <c r="AF145">
        <v>2</v>
      </c>
      <c r="AG145" s="84"/>
    </row>
    <row r="146" spans="19:33" x14ac:dyDescent="0.25">
      <c r="S146" s="84"/>
      <c r="T146" s="9" t="s">
        <v>347</v>
      </c>
      <c r="U146" s="9" t="s">
        <v>348</v>
      </c>
      <c r="V146" s="84"/>
      <c r="AD146" s="86"/>
      <c r="AE146" t="s">
        <v>1217</v>
      </c>
      <c r="AF146">
        <v>1</v>
      </c>
      <c r="AG146" s="84"/>
    </row>
    <row r="147" spans="19:33" x14ac:dyDescent="0.25">
      <c r="S147" s="84"/>
      <c r="T147" s="9" t="s">
        <v>349</v>
      </c>
      <c r="U147" s="9" t="s">
        <v>350</v>
      </c>
      <c r="V147" s="84"/>
      <c r="AD147" s="86"/>
      <c r="AE147" s="136" t="s">
        <v>1116</v>
      </c>
      <c r="AF147">
        <v>2</v>
      </c>
      <c r="AG147" s="84"/>
    </row>
    <row r="148" spans="19:33" x14ac:dyDescent="0.25">
      <c r="S148" s="84"/>
      <c r="T148" s="9" t="s">
        <v>351</v>
      </c>
      <c r="U148" s="9" t="s">
        <v>352</v>
      </c>
      <c r="V148" s="84"/>
      <c r="AD148" s="86"/>
      <c r="AE148" s="136" t="s">
        <v>1103</v>
      </c>
      <c r="AF148">
        <v>2</v>
      </c>
      <c r="AG148" s="84"/>
    </row>
    <row r="149" spans="19:33" x14ac:dyDescent="0.25">
      <c r="S149" s="84"/>
      <c r="T149" s="10" t="s">
        <v>353</v>
      </c>
      <c r="U149" s="10" t="s">
        <v>354</v>
      </c>
      <c r="V149" s="84"/>
      <c r="AD149" s="86"/>
      <c r="AE149" s="136" t="s">
        <v>1003</v>
      </c>
      <c r="AF149">
        <v>2</v>
      </c>
      <c r="AG149" s="84"/>
    </row>
    <row r="150" spans="19:33" x14ac:dyDescent="0.25">
      <c r="S150" s="84"/>
      <c r="T150" s="9" t="s">
        <v>355</v>
      </c>
      <c r="U150" s="9" t="s">
        <v>356</v>
      </c>
      <c r="V150" s="84"/>
      <c r="AD150" s="86"/>
      <c r="AE150" s="136" t="s">
        <v>923</v>
      </c>
      <c r="AF150">
        <v>2</v>
      </c>
      <c r="AG150" s="84"/>
    </row>
    <row r="151" spans="19:33" x14ac:dyDescent="0.25">
      <c r="S151" s="84"/>
      <c r="T151" s="9" t="s">
        <v>357</v>
      </c>
      <c r="U151" s="9" t="s">
        <v>358</v>
      </c>
      <c r="V151" s="84"/>
      <c r="AD151" s="86"/>
      <c r="AE151" s="136" t="s">
        <v>935</v>
      </c>
      <c r="AF151">
        <v>2</v>
      </c>
      <c r="AG151" s="84"/>
    </row>
    <row r="152" spans="19:33" x14ac:dyDescent="0.25">
      <c r="S152" s="84"/>
      <c r="T152" s="9" t="s">
        <v>359</v>
      </c>
      <c r="U152" s="9" t="s">
        <v>360</v>
      </c>
      <c r="V152" s="84"/>
      <c r="AD152" s="86"/>
      <c r="AE152" s="136" t="s">
        <v>1004</v>
      </c>
      <c r="AF152">
        <v>2</v>
      </c>
      <c r="AG152" s="84"/>
    </row>
    <row r="153" spans="19:33" x14ac:dyDescent="0.25">
      <c r="S153" s="84"/>
      <c r="T153" s="9" t="s">
        <v>361</v>
      </c>
      <c r="U153" s="9" t="s">
        <v>362</v>
      </c>
      <c r="V153" s="84"/>
      <c r="AD153" s="86"/>
      <c r="AE153" s="136" t="s">
        <v>1134</v>
      </c>
      <c r="AF153">
        <v>2</v>
      </c>
      <c r="AG153" s="84"/>
    </row>
    <row r="154" spans="19:33" x14ac:dyDescent="0.25">
      <c r="S154" s="84"/>
      <c r="T154" s="9" t="s">
        <v>363</v>
      </c>
      <c r="U154" s="9" t="s">
        <v>364</v>
      </c>
      <c r="V154" s="84"/>
      <c r="AD154" s="86"/>
      <c r="AE154" t="s">
        <v>1173</v>
      </c>
      <c r="AF154">
        <v>1</v>
      </c>
      <c r="AG154" s="84"/>
    </row>
    <row r="155" spans="19:33" x14ac:dyDescent="0.25">
      <c r="S155" s="84"/>
      <c r="T155" s="9" t="s">
        <v>365</v>
      </c>
      <c r="U155" s="9" t="s">
        <v>366</v>
      </c>
      <c r="V155" s="84"/>
      <c r="AD155" s="86"/>
      <c r="AE155" t="s">
        <v>934</v>
      </c>
      <c r="AF155">
        <v>1</v>
      </c>
      <c r="AG155" s="84"/>
    </row>
    <row r="156" spans="19:33" x14ac:dyDescent="0.25">
      <c r="S156" s="84"/>
      <c r="T156" s="9" t="s">
        <v>367</v>
      </c>
      <c r="U156" s="9" t="s">
        <v>368</v>
      </c>
      <c r="V156" s="84"/>
      <c r="AD156" s="86"/>
      <c r="AE156" s="136" t="s">
        <v>1010</v>
      </c>
      <c r="AF156">
        <v>2</v>
      </c>
      <c r="AG156" s="84"/>
    </row>
    <row r="157" spans="19:33" x14ac:dyDescent="0.25">
      <c r="S157" s="84"/>
      <c r="T157" s="9" t="s">
        <v>369</v>
      </c>
      <c r="U157" s="9" t="s">
        <v>370</v>
      </c>
      <c r="V157" s="84"/>
      <c r="AD157" s="86"/>
      <c r="AE157" s="136" t="s">
        <v>1207</v>
      </c>
      <c r="AF157">
        <v>2</v>
      </c>
      <c r="AG157" s="84"/>
    </row>
    <row r="158" spans="19:33" x14ac:dyDescent="0.25">
      <c r="S158" s="84"/>
      <c r="T158" s="9" t="s">
        <v>371</v>
      </c>
      <c r="U158" s="9" t="s">
        <v>372</v>
      </c>
      <c r="V158" s="84"/>
      <c r="AD158" s="86"/>
      <c r="AE158" s="136" t="s">
        <v>992</v>
      </c>
      <c r="AF158">
        <v>2</v>
      </c>
      <c r="AG158" s="84"/>
    </row>
    <row r="159" spans="19:33" x14ac:dyDescent="0.25">
      <c r="S159" s="84"/>
      <c r="T159" s="9" t="s">
        <v>373</v>
      </c>
      <c r="U159" s="9" t="s">
        <v>374</v>
      </c>
      <c r="V159" s="84"/>
      <c r="AD159" s="86"/>
      <c r="AE159" s="136" t="s">
        <v>1056</v>
      </c>
      <c r="AF159">
        <v>2</v>
      </c>
      <c r="AG159" s="84"/>
    </row>
    <row r="160" spans="19:33" x14ac:dyDescent="0.25">
      <c r="S160" s="84"/>
      <c r="T160" s="9" t="s">
        <v>375</v>
      </c>
      <c r="U160" s="9" t="s">
        <v>376</v>
      </c>
      <c r="V160" s="84"/>
      <c r="AD160" s="86"/>
      <c r="AE160" s="136" t="s">
        <v>956</v>
      </c>
      <c r="AF160">
        <v>2</v>
      </c>
      <c r="AG160" s="84"/>
    </row>
    <row r="161" spans="19:33" x14ac:dyDescent="0.25">
      <c r="S161" s="84"/>
      <c r="T161" s="10" t="s">
        <v>377</v>
      </c>
      <c r="U161" s="10" t="s">
        <v>378</v>
      </c>
      <c r="V161" s="84"/>
      <c r="AD161" s="86"/>
      <c r="AE161" s="136" t="s">
        <v>885</v>
      </c>
      <c r="AF161">
        <v>1</v>
      </c>
      <c r="AG161" s="84"/>
    </row>
    <row r="162" spans="19:33" x14ac:dyDescent="0.25">
      <c r="S162" s="84"/>
      <c r="T162" s="9" t="s">
        <v>379</v>
      </c>
      <c r="U162" s="9" t="s">
        <v>380</v>
      </c>
      <c r="V162" s="84"/>
      <c r="AD162" s="86"/>
      <c r="AE162" s="136" t="s">
        <v>902</v>
      </c>
      <c r="AF162">
        <v>2</v>
      </c>
      <c r="AG162" s="84"/>
    </row>
    <row r="163" spans="19:33" x14ac:dyDescent="0.25">
      <c r="S163" s="84"/>
      <c r="T163" s="10" t="s">
        <v>381</v>
      </c>
      <c r="U163" s="10" t="s">
        <v>382</v>
      </c>
      <c r="V163" s="84"/>
      <c r="AD163" s="86"/>
      <c r="AE163" t="s">
        <v>1058</v>
      </c>
      <c r="AF163">
        <v>1</v>
      </c>
      <c r="AG163" s="84"/>
    </row>
    <row r="164" spans="19:33" x14ac:dyDescent="0.25">
      <c r="S164" s="84"/>
      <c r="T164" s="9" t="s">
        <v>383</v>
      </c>
      <c r="U164" s="9" t="s">
        <v>384</v>
      </c>
      <c r="V164" s="84"/>
      <c r="AD164" s="86"/>
      <c r="AE164" s="136" t="s">
        <v>1005</v>
      </c>
      <c r="AF164">
        <v>2</v>
      </c>
      <c r="AG164" s="84"/>
    </row>
    <row r="165" spans="19:33" x14ac:dyDescent="0.25">
      <c r="S165" s="84"/>
      <c r="T165" s="9" t="s">
        <v>385</v>
      </c>
      <c r="U165" s="9" t="s">
        <v>386</v>
      </c>
      <c r="V165" s="84"/>
      <c r="AD165" s="86"/>
      <c r="AE165" s="136" t="s">
        <v>1146</v>
      </c>
      <c r="AF165">
        <v>2</v>
      </c>
      <c r="AG165" s="84"/>
    </row>
    <row r="166" spans="19:33" x14ac:dyDescent="0.25">
      <c r="S166" s="84"/>
      <c r="T166" s="9" t="s">
        <v>387</v>
      </c>
      <c r="U166" s="9" t="s">
        <v>388</v>
      </c>
      <c r="V166" s="84"/>
      <c r="AD166" s="86"/>
      <c r="AE166" t="s">
        <v>1133</v>
      </c>
      <c r="AF166">
        <v>1</v>
      </c>
      <c r="AG166" s="84"/>
    </row>
    <row r="167" spans="19:33" x14ac:dyDescent="0.25">
      <c r="S167" s="84"/>
      <c r="T167" s="9" t="s">
        <v>389</v>
      </c>
      <c r="U167" s="9" t="s">
        <v>390</v>
      </c>
      <c r="V167" s="84"/>
      <c r="AD167" s="86"/>
      <c r="AE167" t="s">
        <v>1208</v>
      </c>
      <c r="AF167">
        <v>2</v>
      </c>
      <c r="AG167" s="84"/>
    </row>
    <row r="168" spans="19:33" x14ac:dyDescent="0.25">
      <c r="S168" s="84"/>
      <c r="T168" s="9" t="s">
        <v>391</v>
      </c>
      <c r="U168" s="9" t="s">
        <v>392</v>
      </c>
      <c r="V168" s="84"/>
      <c r="AD168" s="86"/>
      <c r="AE168" t="s">
        <v>1023</v>
      </c>
      <c r="AF168">
        <v>1</v>
      </c>
      <c r="AG168" s="84"/>
    </row>
    <row r="169" spans="19:33" x14ac:dyDescent="0.25">
      <c r="S169" s="84"/>
      <c r="T169" s="9" t="s">
        <v>393</v>
      </c>
      <c r="U169" s="9" t="s">
        <v>394</v>
      </c>
      <c r="V169" s="84"/>
      <c r="AD169" s="86"/>
      <c r="AE169" s="136" t="s">
        <v>1195</v>
      </c>
      <c r="AF169">
        <v>2</v>
      </c>
      <c r="AG169" s="84"/>
    </row>
    <row r="170" spans="19:33" x14ac:dyDescent="0.25">
      <c r="S170" s="84"/>
      <c r="T170" s="9" t="s">
        <v>395</v>
      </c>
      <c r="U170" s="9" t="s">
        <v>396</v>
      </c>
      <c r="V170" s="84"/>
      <c r="AD170" s="86"/>
      <c r="AE170" s="136" t="s">
        <v>982</v>
      </c>
      <c r="AF170">
        <v>2</v>
      </c>
      <c r="AG170" s="84"/>
    </row>
    <row r="171" spans="19:33" x14ac:dyDescent="0.25">
      <c r="S171" s="84"/>
      <c r="T171" s="9" t="s">
        <v>397</v>
      </c>
      <c r="U171" s="9" t="s">
        <v>398</v>
      </c>
      <c r="V171" s="84"/>
      <c r="AD171" s="86"/>
      <c r="AE171" s="136" t="s">
        <v>1098</v>
      </c>
      <c r="AF171">
        <v>2</v>
      </c>
      <c r="AG171" s="84"/>
    </row>
    <row r="172" spans="19:33" x14ac:dyDescent="0.25">
      <c r="S172" s="84"/>
      <c r="T172" s="9" t="s">
        <v>399</v>
      </c>
      <c r="U172" s="9" t="s">
        <v>400</v>
      </c>
      <c r="V172" s="84"/>
      <c r="AD172" s="86"/>
      <c r="AE172" s="136" t="s">
        <v>971</v>
      </c>
      <c r="AF172">
        <v>2</v>
      </c>
      <c r="AG172" s="84"/>
    </row>
    <row r="173" spans="19:33" x14ac:dyDescent="0.25">
      <c r="S173" s="84"/>
      <c r="T173" s="9" t="s">
        <v>401</v>
      </c>
      <c r="U173" s="9" t="s">
        <v>402</v>
      </c>
      <c r="V173" s="84"/>
      <c r="AD173" s="86"/>
      <c r="AE173" s="136" t="s">
        <v>1175</v>
      </c>
      <c r="AF173">
        <v>2</v>
      </c>
      <c r="AG173" s="84"/>
    </row>
    <row r="174" spans="19:33" x14ac:dyDescent="0.25">
      <c r="S174" s="84"/>
      <c r="T174" s="9" t="s">
        <v>403</v>
      </c>
      <c r="U174" s="9" t="s">
        <v>404</v>
      </c>
      <c r="V174" s="84"/>
      <c r="AD174" s="86"/>
      <c r="AE174" s="136" t="s">
        <v>993</v>
      </c>
      <c r="AF174">
        <v>2</v>
      </c>
      <c r="AG174" s="84"/>
    </row>
    <row r="175" spans="19:33" x14ac:dyDescent="0.25">
      <c r="S175" s="84"/>
      <c r="T175" s="10" t="s">
        <v>405</v>
      </c>
      <c r="U175" s="10" t="s">
        <v>406</v>
      </c>
      <c r="V175" s="84"/>
      <c r="AD175" s="86"/>
      <c r="AE175" s="136" t="s">
        <v>1198</v>
      </c>
      <c r="AF175">
        <v>2</v>
      </c>
      <c r="AG175" s="84"/>
    </row>
    <row r="176" spans="19:33" x14ac:dyDescent="0.25">
      <c r="S176" s="84"/>
      <c r="T176" s="9" t="s">
        <v>407</v>
      </c>
      <c r="U176" s="9" t="s">
        <v>408</v>
      </c>
      <c r="V176" s="84"/>
      <c r="AD176" s="86"/>
      <c r="AE176" s="136" t="s">
        <v>994</v>
      </c>
      <c r="AF176">
        <v>2</v>
      </c>
      <c r="AG176" s="84"/>
    </row>
    <row r="177" spans="19:33" x14ac:dyDescent="0.25">
      <c r="S177" s="84"/>
      <c r="T177" s="10" t="s">
        <v>409</v>
      </c>
      <c r="U177" s="10" t="s">
        <v>410</v>
      </c>
      <c r="V177" s="84"/>
      <c r="AD177" s="86"/>
      <c r="AE177" t="s">
        <v>1081</v>
      </c>
      <c r="AF177">
        <v>1</v>
      </c>
      <c r="AG177" s="84"/>
    </row>
    <row r="178" spans="19:33" x14ac:dyDescent="0.25">
      <c r="S178" s="84"/>
      <c r="T178" s="9" t="s">
        <v>411</v>
      </c>
      <c r="U178" s="9" t="s">
        <v>412</v>
      </c>
      <c r="V178" s="84"/>
      <c r="AD178" s="86"/>
      <c r="AE178" t="s">
        <v>1179</v>
      </c>
      <c r="AF178">
        <v>1</v>
      </c>
      <c r="AG178" s="84"/>
    </row>
    <row r="179" spans="19:33" x14ac:dyDescent="0.25">
      <c r="S179" s="84"/>
      <c r="T179" s="9" t="s">
        <v>413</v>
      </c>
      <c r="U179" s="9" t="s">
        <v>414</v>
      </c>
      <c r="V179" s="84"/>
      <c r="AD179" s="86"/>
      <c r="AE179" s="136" t="s">
        <v>915</v>
      </c>
      <c r="AF179">
        <v>2</v>
      </c>
      <c r="AG179" s="84"/>
    </row>
    <row r="180" spans="19:33" x14ac:dyDescent="0.25">
      <c r="S180" s="84"/>
      <c r="T180" s="9" t="s">
        <v>415</v>
      </c>
      <c r="U180" s="9" t="s">
        <v>416</v>
      </c>
      <c r="V180" s="84"/>
      <c r="AD180" s="86"/>
      <c r="AE180" s="136" t="s">
        <v>926</v>
      </c>
      <c r="AF180">
        <v>2</v>
      </c>
      <c r="AG180" s="84"/>
    </row>
    <row r="181" spans="19:33" x14ac:dyDescent="0.25">
      <c r="S181" s="84"/>
      <c r="T181" s="9" t="s">
        <v>417</v>
      </c>
      <c r="U181" s="9" t="s">
        <v>418</v>
      </c>
      <c r="V181" s="84"/>
      <c r="AD181" s="86"/>
      <c r="AE181" s="136" t="s">
        <v>1008</v>
      </c>
      <c r="AF181">
        <v>2</v>
      </c>
      <c r="AG181" s="84"/>
    </row>
    <row r="182" spans="19:33" x14ac:dyDescent="0.25">
      <c r="S182" s="84"/>
      <c r="T182" s="9" t="s">
        <v>419</v>
      </c>
      <c r="U182" s="9" t="s">
        <v>420</v>
      </c>
      <c r="V182" s="84"/>
      <c r="AD182" s="86"/>
      <c r="AE182" s="136" t="s">
        <v>997</v>
      </c>
      <c r="AF182">
        <v>2</v>
      </c>
      <c r="AG182" s="84"/>
    </row>
    <row r="183" spans="19:33" x14ac:dyDescent="0.25">
      <c r="S183" s="84"/>
      <c r="T183" s="10" t="s">
        <v>421</v>
      </c>
      <c r="U183" s="10" t="s">
        <v>422</v>
      </c>
      <c r="V183" s="84"/>
      <c r="AD183" s="86"/>
      <c r="AE183" t="s">
        <v>1012</v>
      </c>
      <c r="AF183">
        <v>1</v>
      </c>
      <c r="AG183" s="84"/>
    </row>
    <row r="184" spans="19:33" x14ac:dyDescent="0.25">
      <c r="S184" s="84"/>
      <c r="T184" s="10" t="s">
        <v>423</v>
      </c>
      <c r="U184" s="10" t="s">
        <v>424</v>
      </c>
      <c r="V184" s="84"/>
      <c r="AD184" s="86"/>
      <c r="AE184" s="136" t="s">
        <v>1069</v>
      </c>
      <c r="AF184">
        <v>2</v>
      </c>
      <c r="AG184" s="84"/>
    </row>
    <row r="185" spans="19:33" x14ac:dyDescent="0.25">
      <c r="S185" s="84"/>
      <c r="T185" s="10" t="s">
        <v>425</v>
      </c>
      <c r="U185" s="10" t="s">
        <v>426</v>
      </c>
      <c r="V185" s="84"/>
      <c r="AD185" s="86"/>
      <c r="AE185" s="136" t="s">
        <v>1132</v>
      </c>
      <c r="AF185">
        <v>2</v>
      </c>
      <c r="AG185" s="84"/>
    </row>
    <row r="186" spans="19:33" x14ac:dyDescent="0.25">
      <c r="S186" s="84"/>
      <c r="T186" s="10" t="s">
        <v>427</v>
      </c>
      <c r="U186" s="10" t="s">
        <v>428</v>
      </c>
      <c r="V186" s="84"/>
      <c r="AD186" s="86"/>
      <c r="AE186" s="136" t="s">
        <v>1063</v>
      </c>
      <c r="AF186">
        <v>2</v>
      </c>
      <c r="AG186" s="84"/>
    </row>
    <row r="187" spans="19:33" x14ac:dyDescent="0.25">
      <c r="S187" s="84"/>
      <c r="T187" s="9" t="s">
        <v>429</v>
      </c>
      <c r="U187" s="9" t="s">
        <v>430</v>
      </c>
      <c r="V187" s="84"/>
      <c r="AD187" s="86"/>
      <c r="AE187" s="136" t="s">
        <v>1127</v>
      </c>
      <c r="AF187">
        <v>2</v>
      </c>
      <c r="AG187" s="84"/>
    </row>
    <row r="188" spans="19:33" x14ac:dyDescent="0.25">
      <c r="S188" s="84"/>
      <c r="T188" s="9" t="s">
        <v>431</v>
      </c>
      <c r="U188" s="9" t="s">
        <v>432</v>
      </c>
      <c r="V188" s="84"/>
      <c r="AD188" s="86"/>
      <c r="AE188" t="s">
        <v>1124</v>
      </c>
      <c r="AF188">
        <v>1</v>
      </c>
      <c r="AG188" s="84"/>
    </row>
    <row r="189" spans="19:33" x14ac:dyDescent="0.25">
      <c r="S189" s="84"/>
      <c r="T189" s="9" t="s">
        <v>433</v>
      </c>
      <c r="U189" s="9" t="s">
        <v>50</v>
      </c>
      <c r="V189" s="84"/>
      <c r="AD189" s="86"/>
      <c r="AE189" t="s">
        <v>1128</v>
      </c>
      <c r="AF189">
        <v>1</v>
      </c>
      <c r="AG189" s="84"/>
    </row>
    <row r="190" spans="19:33" x14ac:dyDescent="0.25">
      <c r="S190" s="84"/>
      <c r="T190" s="9" t="s">
        <v>434</v>
      </c>
      <c r="U190" s="9" t="s">
        <v>435</v>
      </c>
      <c r="V190" s="84"/>
      <c r="AD190" s="86"/>
      <c r="AE190" s="136" t="s">
        <v>1135</v>
      </c>
      <c r="AF190">
        <v>2</v>
      </c>
      <c r="AG190" s="84"/>
    </row>
    <row r="191" spans="19:33" x14ac:dyDescent="0.25">
      <c r="S191" s="84"/>
      <c r="T191" s="10" t="s">
        <v>436</v>
      </c>
      <c r="U191" s="10" t="s">
        <v>437</v>
      </c>
      <c r="V191" s="84"/>
      <c r="AD191" s="86"/>
      <c r="AE191" s="136" t="s">
        <v>1216</v>
      </c>
      <c r="AF191">
        <v>1</v>
      </c>
      <c r="AG191" s="84"/>
    </row>
    <row r="192" spans="19:33" x14ac:dyDescent="0.25">
      <c r="S192" s="84"/>
      <c r="T192" s="9" t="s">
        <v>438</v>
      </c>
      <c r="U192" s="9" t="s">
        <v>439</v>
      </c>
      <c r="V192" s="84"/>
      <c r="AD192" s="86"/>
      <c r="AE192" s="136" t="s">
        <v>1153</v>
      </c>
      <c r="AF192">
        <v>2</v>
      </c>
      <c r="AG192" s="84"/>
    </row>
    <row r="193" spans="19:33" x14ac:dyDescent="0.25">
      <c r="S193" s="84"/>
      <c r="T193" s="9" t="s">
        <v>440</v>
      </c>
      <c r="U193" s="9" t="s">
        <v>441</v>
      </c>
      <c r="V193" s="84"/>
      <c r="AD193" s="86"/>
      <c r="AE193" t="s">
        <v>1218</v>
      </c>
      <c r="AF193">
        <v>1</v>
      </c>
      <c r="AG193" s="84"/>
    </row>
    <row r="194" spans="19:33" x14ac:dyDescent="0.25">
      <c r="S194" s="84"/>
      <c r="T194" s="9" t="s">
        <v>442</v>
      </c>
      <c r="U194" s="9" t="s">
        <v>443</v>
      </c>
      <c r="V194" s="84"/>
      <c r="AD194" s="86"/>
      <c r="AE194" s="136" t="s">
        <v>1037</v>
      </c>
      <c r="AF194">
        <v>2</v>
      </c>
      <c r="AG194" s="84"/>
    </row>
    <row r="195" spans="19:33" x14ac:dyDescent="0.25">
      <c r="S195" s="84"/>
      <c r="T195" s="9" t="s">
        <v>444</v>
      </c>
      <c r="U195" s="9" t="s">
        <v>445</v>
      </c>
      <c r="V195" s="84"/>
      <c r="AD195" s="86"/>
      <c r="AE195" t="s">
        <v>920</v>
      </c>
      <c r="AF195">
        <v>1</v>
      </c>
      <c r="AG195" s="84"/>
    </row>
    <row r="196" spans="19:33" x14ac:dyDescent="0.25">
      <c r="S196" s="84"/>
      <c r="T196" s="9" t="s">
        <v>446</v>
      </c>
      <c r="U196" s="9" t="s">
        <v>447</v>
      </c>
      <c r="V196" s="84"/>
      <c r="AD196" s="86"/>
      <c r="AE196" t="s">
        <v>1219</v>
      </c>
      <c r="AF196">
        <v>1</v>
      </c>
      <c r="AG196" s="84"/>
    </row>
    <row r="197" spans="19:33" x14ac:dyDescent="0.25">
      <c r="S197" s="84"/>
      <c r="T197" s="9" t="s">
        <v>448</v>
      </c>
      <c r="U197" s="9" t="s">
        <v>449</v>
      </c>
      <c r="V197" s="84"/>
      <c r="AD197" s="86"/>
      <c r="AE197" s="136" t="s">
        <v>929</v>
      </c>
      <c r="AF197">
        <v>2</v>
      </c>
      <c r="AG197" s="84"/>
    </row>
    <row r="198" spans="19:33" x14ac:dyDescent="0.25">
      <c r="S198" s="84"/>
      <c r="T198" s="9" t="s">
        <v>450</v>
      </c>
      <c r="U198" s="9" t="s">
        <v>54</v>
      </c>
      <c r="V198" s="84"/>
      <c r="AD198" s="86"/>
      <c r="AE198" s="136" t="s">
        <v>1060</v>
      </c>
      <c r="AF198">
        <v>2</v>
      </c>
      <c r="AG198" s="84"/>
    </row>
    <row r="199" spans="19:33" x14ac:dyDescent="0.25">
      <c r="S199" s="84"/>
      <c r="T199" s="9" t="s">
        <v>451</v>
      </c>
      <c r="U199" s="9" t="s">
        <v>452</v>
      </c>
      <c r="V199" s="84"/>
      <c r="AD199" s="86"/>
      <c r="AE199" s="136" t="s">
        <v>1149</v>
      </c>
      <c r="AF199">
        <v>2</v>
      </c>
      <c r="AG199" s="84"/>
    </row>
    <row r="200" spans="19:33" x14ac:dyDescent="0.25">
      <c r="S200" s="84"/>
      <c r="T200" s="9" t="s">
        <v>453</v>
      </c>
      <c r="U200" s="9" t="s">
        <v>454</v>
      </c>
      <c r="V200" s="84"/>
      <c r="AD200" s="86"/>
      <c r="AE200" t="s">
        <v>1147</v>
      </c>
      <c r="AF200">
        <v>1</v>
      </c>
      <c r="AG200" s="84"/>
    </row>
    <row r="201" spans="19:33" x14ac:dyDescent="0.25">
      <c r="S201" s="84"/>
      <c r="T201" s="9" t="s">
        <v>455</v>
      </c>
      <c r="U201" s="9" t="s">
        <v>456</v>
      </c>
      <c r="V201" s="84"/>
      <c r="AD201" s="86"/>
      <c r="AE201" t="s">
        <v>1040</v>
      </c>
      <c r="AF201">
        <v>1</v>
      </c>
      <c r="AG201" s="84"/>
    </row>
    <row r="202" spans="19:33" x14ac:dyDescent="0.25">
      <c r="S202" s="84"/>
      <c r="T202" s="9" t="s">
        <v>457</v>
      </c>
      <c r="U202" s="9" t="s">
        <v>458</v>
      </c>
      <c r="V202" s="84"/>
      <c r="AD202" s="86"/>
      <c r="AE202" t="s">
        <v>1071</v>
      </c>
      <c r="AF202">
        <v>1</v>
      </c>
      <c r="AG202" s="84"/>
    </row>
    <row r="203" spans="19:33" x14ac:dyDescent="0.25">
      <c r="S203" s="84"/>
      <c r="T203" s="9" t="s">
        <v>459</v>
      </c>
      <c r="U203" s="9" t="s">
        <v>460</v>
      </c>
      <c r="V203" s="84"/>
      <c r="AD203" s="86"/>
      <c r="AE203" s="136" t="s">
        <v>918</v>
      </c>
      <c r="AF203">
        <v>2</v>
      </c>
      <c r="AG203" s="84"/>
    </row>
    <row r="204" spans="19:33" x14ac:dyDescent="0.25">
      <c r="S204" s="84"/>
      <c r="T204" s="9" t="s">
        <v>461</v>
      </c>
      <c r="U204" s="9" t="s">
        <v>462</v>
      </c>
      <c r="V204" s="84"/>
      <c r="AD204" s="86"/>
      <c r="AE204" s="136" t="s">
        <v>988</v>
      </c>
      <c r="AF204">
        <v>2</v>
      </c>
      <c r="AG204" s="84"/>
    </row>
    <row r="205" spans="19:33" x14ac:dyDescent="0.25">
      <c r="S205" s="84"/>
      <c r="T205" s="9" t="s">
        <v>463</v>
      </c>
      <c r="U205" s="9" t="s">
        <v>464</v>
      </c>
      <c r="V205" s="84"/>
      <c r="AD205" s="86"/>
      <c r="AE205" s="136" t="s">
        <v>1117</v>
      </c>
      <c r="AF205">
        <v>2</v>
      </c>
      <c r="AG205" s="84"/>
    </row>
    <row r="206" spans="19:33" x14ac:dyDescent="0.25">
      <c r="S206" s="84"/>
      <c r="T206" s="9" t="s">
        <v>465</v>
      </c>
      <c r="U206" s="9" t="s">
        <v>466</v>
      </c>
      <c r="V206" s="84"/>
      <c r="AD206" s="86"/>
      <c r="AE206" t="s">
        <v>1015</v>
      </c>
      <c r="AF206">
        <v>1</v>
      </c>
      <c r="AG206" s="84"/>
    </row>
    <row r="207" spans="19:33" x14ac:dyDescent="0.25">
      <c r="S207" s="84"/>
      <c r="T207" s="9" t="s">
        <v>467</v>
      </c>
      <c r="U207" s="9" t="s">
        <v>468</v>
      </c>
      <c r="V207" s="84"/>
      <c r="AD207" s="86"/>
      <c r="AE207" s="136" t="s">
        <v>1093</v>
      </c>
      <c r="AF207">
        <v>2</v>
      </c>
      <c r="AG207" s="84"/>
    </row>
    <row r="208" spans="19:33" x14ac:dyDescent="0.25">
      <c r="S208" s="84"/>
      <c r="T208" s="10" t="s">
        <v>469</v>
      </c>
      <c r="U208" s="10" t="s">
        <v>470</v>
      </c>
      <c r="V208" s="84"/>
      <c r="AD208" s="86"/>
      <c r="AE208" s="136" t="s">
        <v>1031</v>
      </c>
      <c r="AF208">
        <v>2</v>
      </c>
      <c r="AG208" s="84"/>
    </row>
    <row r="209" spans="19:33" x14ac:dyDescent="0.25">
      <c r="S209" s="84"/>
      <c r="T209" s="9" t="s">
        <v>471</v>
      </c>
      <c r="U209" s="9" t="s">
        <v>472</v>
      </c>
      <c r="V209" s="84"/>
      <c r="AD209" s="86"/>
      <c r="AE209" t="s">
        <v>1165</v>
      </c>
      <c r="AF209">
        <v>1</v>
      </c>
      <c r="AG209" s="84"/>
    </row>
    <row r="210" spans="19:33" x14ac:dyDescent="0.25">
      <c r="S210" s="84"/>
      <c r="T210" s="9" t="s">
        <v>473</v>
      </c>
      <c r="U210" s="9" t="s">
        <v>474</v>
      </c>
      <c r="V210" s="84"/>
      <c r="AD210" s="86"/>
      <c r="AE210" s="136" t="s">
        <v>952</v>
      </c>
      <c r="AF210">
        <v>2</v>
      </c>
      <c r="AG210" s="84"/>
    </row>
    <row r="211" spans="19:33" x14ac:dyDescent="0.25">
      <c r="S211" s="84"/>
      <c r="T211" s="9" t="s">
        <v>475</v>
      </c>
      <c r="U211" s="9" t="s">
        <v>476</v>
      </c>
      <c r="V211" s="84"/>
      <c r="AD211" s="86"/>
      <c r="AE211" s="136" t="s">
        <v>964</v>
      </c>
      <c r="AF211">
        <v>2</v>
      </c>
      <c r="AG211" s="84"/>
    </row>
    <row r="212" spans="19:33" x14ac:dyDescent="0.25">
      <c r="S212" s="84"/>
      <c r="T212" s="9" t="s">
        <v>477</v>
      </c>
      <c r="U212" s="9" t="s">
        <v>478</v>
      </c>
      <c r="V212" s="84"/>
      <c r="AD212" s="86"/>
      <c r="AE212" s="136" t="s">
        <v>1021</v>
      </c>
      <c r="AF212">
        <v>2</v>
      </c>
      <c r="AG212" s="84"/>
    </row>
    <row r="213" spans="19:33" x14ac:dyDescent="0.25">
      <c r="S213" s="84"/>
      <c r="T213" s="9" t="s">
        <v>479</v>
      </c>
      <c r="U213" s="9" t="s">
        <v>480</v>
      </c>
      <c r="V213" s="84"/>
      <c r="AD213" s="86"/>
      <c r="AE213" s="136" t="s">
        <v>1161</v>
      </c>
      <c r="AF213">
        <v>2</v>
      </c>
      <c r="AG213" s="84"/>
    </row>
    <row r="214" spans="19:33" x14ac:dyDescent="0.25">
      <c r="S214" s="84"/>
      <c r="T214" s="9" t="s">
        <v>481</v>
      </c>
      <c r="U214" s="9" t="s">
        <v>482</v>
      </c>
      <c r="V214" s="84"/>
      <c r="AD214" s="86"/>
      <c r="AE214" s="136" t="s">
        <v>891</v>
      </c>
      <c r="AF214">
        <v>2</v>
      </c>
      <c r="AG214" s="84"/>
    </row>
    <row r="215" spans="19:33" x14ac:dyDescent="0.25">
      <c r="S215" s="84"/>
      <c r="T215" s="9" t="s">
        <v>483</v>
      </c>
      <c r="U215" s="9" t="s">
        <v>484</v>
      </c>
      <c r="V215" s="84"/>
      <c r="AD215" s="86"/>
      <c r="AE215" s="136" t="s">
        <v>1178</v>
      </c>
      <c r="AF215">
        <v>2</v>
      </c>
      <c r="AG215" s="84"/>
    </row>
    <row r="216" spans="19:33" x14ac:dyDescent="0.25">
      <c r="S216" s="84"/>
      <c r="T216" s="9" t="s">
        <v>485</v>
      </c>
      <c r="U216" s="9" t="s">
        <v>486</v>
      </c>
      <c r="V216" s="84"/>
      <c r="AD216" s="86"/>
      <c r="AE216" t="s">
        <v>995</v>
      </c>
      <c r="AF216">
        <v>1</v>
      </c>
      <c r="AG216" s="84"/>
    </row>
    <row r="217" spans="19:33" x14ac:dyDescent="0.25">
      <c r="S217" s="84"/>
      <c r="T217" s="10" t="s">
        <v>487</v>
      </c>
      <c r="U217" s="10" t="s">
        <v>488</v>
      </c>
      <c r="V217" s="84"/>
      <c r="AD217" s="86"/>
      <c r="AE217" s="136" t="s">
        <v>1099</v>
      </c>
      <c r="AF217">
        <v>2</v>
      </c>
      <c r="AG217" s="84"/>
    </row>
    <row r="218" spans="19:33" x14ac:dyDescent="0.25">
      <c r="S218" s="84"/>
      <c r="T218" s="9" t="s">
        <v>489</v>
      </c>
      <c r="U218" s="9" t="s">
        <v>490</v>
      </c>
      <c r="V218" s="84"/>
      <c r="AD218" s="86"/>
      <c r="AE218" s="136" t="s">
        <v>979</v>
      </c>
      <c r="AF218">
        <v>2</v>
      </c>
      <c r="AG218" s="84"/>
    </row>
    <row r="219" spans="19:33" x14ac:dyDescent="0.25">
      <c r="S219" s="84"/>
      <c r="T219" s="9" t="s">
        <v>491</v>
      </c>
      <c r="U219" s="9" t="s">
        <v>492</v>
      </c>
      <c r="V219" s="84"/>
      <c r="AD219" s="86"/>
      <c r="AE219" t="s">
        <v>890</v>
      </c>
      <c r="AF219">
        <v>1</v>
      </c>
      <c r="AG219" s="84"/>
    </row>
    <row r="220" spans="19:33" x14ac:dyDescent="0.25">
      <c r="S220" s="84"/>
      <c r="T220" s="9" t="s">
        <v>493</v>
      </c>
      <c r="U220" s="9" t="s">
        <v>494</v>
      </c>
      <c r="V220" s="84"/>
      <c r="AD220" s="86"/>
      <c r="AE220" s="136" t="s">
        <v>1122</v>
      </c>
      <c r="AF220">
        <v>2</v>
      </c>
      <c r="AG220" s="84"/>
    </row>
    <row r="221" spans="19:33" x14ac:dyDescent="0.25">
      <c r="S221" s="84"/>
      <c r="T221" s="9" t="s">
        <v>495</v>
      </c>
      <c r="U221" s="9" t="s">
        <v>496</v>
      </c>
      <c r="V221" s="84"/>
      <c r="AD221" s="86"/>
      <c r="AE221" s="136" t="s">
        <v>984</v>
      </c>
      <c r="AF221">
        <v>2</v>
      </c>
      <c r="AG221" s="84"/>
    </row>
    <row r="222" spans="19:33" x14ac:dyDescent="0.25">
      <c r="S222" s="84"/>
      <c r="T222" s="9" t="s">
        <v>497</v>
      </c>
      <c r="U222" s="9" t="s">
        <v>498</v>
      </c>
      <c r="V222" s="84"/>
      <c r="AD222" s="86"/>
      <c r="AE222" t="s">
        <v>1061</v>
      </c>
      <c r="AF222">
        <v>1</v>
      </c>
      <c r="AG222" s="84"/>
    </row>
    <row r="223" spans="19:33" x14ac:dyDescent="0.25">
      <c r="S223" s="84"/>
      <c r="T223" s="10" t="s">
        <v>499</v>
      </c>
      <c r="U223" s="10" t="s">
        <v>500</v>
      </c>
      <c r="V223" s="84"/>
      <c r="AD223" s="86"/>
      <c r="AE223" t="s">
        <v>1191</v>
      </c>
      <c r="AF223">
        <v>1</v>
      </c>
      <c r="AG223" s="84"/>
    </row>
    <row r="224" spans="19:33" x14ac:dyDescent="0.25">
      <c r="S224" s="84"/>
      <c r="T224" s="9" t="s">
        <v>501</v>
      </c>
      <c r="U224" s="9" t="s">
        <v>502</v>
      </c>
      <c r="V224" s="84"/>
      <c r="AD224" s="86"/>
      <c r="AE224" t="s">
        <v>1026</v>
      </c>
      <c r="AF224">
        <v>1</v>
      </c>
      <c r="AG224" s="84"/>
    </row>
    <row r="225" spans="19:33" x14ac:dyDescent="0.25">
      <c r="S225" s="84"/>
      <c r="T225" s="9" t="s">
        <v>503</v>
      </c>
      <c r="U225" s="9" t="s">
        <v>504</v>
      </c>
      <c r="V225" s="84"/>
      <c r="AD225" s="86"/>
      <c r="AE225" s="136" t="s">
        <v>884</v>
      </c>
      <c r="AF225">
        <v>2</v>
      </c>
      <c r="AG225" s="84"/>
    </row>
    <row r="226" spans="19:33" x14ac:dyDescent="0.25">
      <c r="S226" s="84"/>
      <c r="T226" s="9" t="s">
        <v>505</v>
      </c>
      <c r="U226" s="9" t="s">
        <v>506</v>
      </c>
      <c r="V226" s="84"/>
      <c r="AD226" s="86"/>
      <c r="AE226" s="136" t="s">
        <v>916</v>
      </c>
      <c r="AF226">
        <v>2</v>
      </c>
      <c r="AG226" s="84"/>
    </row>
    <row r="227" spans="19:33" x14ac:dyDescent="0.25">
      <c r="S227" s="84"/>
      <c r="T227" s="9" t="s">
        <v>507</v>
      </c>
      <c r="U227" s="9" t="s">
        <v>508</v>
      </c>
      <c r="V227" s="84"/>
      <c r="AD227" s="86"/>
      <c r="AE227" s="136" t="s">
        <v>1038</v>
      </c>
      <c r="AF227">
        <v>2</v>
      </c>
      <c r="AG227" s="84"/>
    </row>
    <row r="228" spans="19:33" x14ac:dyDescent="0.25">
      <c r="S228" s="84"/>
      <c r="T228" s="9" t="s">
        <v>509</v>
      </c>
      <c r="U228" s="9" t="s">
        <v>510</v>
      </c>
      <c r="V228" s="84"/>
      <c r="AD228" s="86"/>
      <c r="AE228" s="136" t="s">
        <v>1183</v>
      </c>
      <c r="AF228">
        <v>2</v>
      </c>
      <c r="AG228" s="84"/>
    </row>
    <row r="229" spans="19:33" x14ac:dyDescent="0.25">
      <c r="S229" s="84"/>
      <c r="T229" s="9" t="s">
        <v>511</v>
      </c>
      <c r="U229" s="9" t="s">
        <v>512</v>
      </c>
      <c r="V229" s="84"/>
      <c r="AD229" s="86"/>
      <c r="AE229" t="s">
        <v>1077</v>
      </c>
      <c r="AF229">
        <v>1</v>
      </c>
      <c r="AG229" s="84"/>
    </row>
    <row r="230" spans="19:33" x14ac:dyDescent="0.25">
      <c r="S230" s="84"/>
      <c r="T230" s="9" t="s">
        <v>513</v>
      </c>
      <c r="U230" s="9" t="s">
        <v>514</v>
      </c>
      <c r="V230" s="84"/>
      <c r="AD230" s="86"/>
      <c r="AE230" t="s">
        <v>899</v>
      </c>
      <c r="AF230">
        <v>1</v>
      </c>
      <c r="AG230" s="84"/>
    </row>
    <row r="231" spans="19:33" x14ac:dyDescent="0.25">
      <c r="S231" s="84"/>
      <c r="T231" s="9" t="s">
        <v>515</v>
      </c>
      <c r="U231" s="9" t="s">
        <v>516</v>
      </c>
      <c r="V231" s="84"/>
      <c r="AD231" s="86"/>
      <c r="AE231" t="s">
        <v>980</v>
      </c>
      <c r="AF231">
        <v>1</v>
      </c>
      <c r="AG231" s="84"/>
    </row>
    <row r="232" spans="19:33" x14ac:dyDescent="0.25">
      <c r="S232" s="84"/>
      <c r="T232" s="9" t="s">
        <v>517</v>
      </c>
      <c r="U232" s="9" t="s">
        <v>518</v>
      </c>
      <c r="V232" s="84"/>
      <c r="AD232" s="86"/>
      <c r="AE232" t="s">
        <v>1156</v>
      </c>
      <c r="AF232">
        <v>1</v>
      </c>
      <c r="AG232" s="84"/>
    </row>
    <row r="233" spans="19:33" x14ac:dyDescent="0.25">
      <c r="S233" s="84"/>
      <c r="T233" s="9" t="s">
        <v>519</v>
      </c>
      <c r="U233" s="9" t="s">
        <v>520</v>
      </c>
      <c r="V233" s="84"/>
      <c r="AD233" s="86"/>
      <c r="AE233" s="136" t="s">
        <v>975</v>
      </c>
      <c r="AF233">
        <v>2</v>
      </c>
      <c r="AG233" s="84"/>
    </row>
    <row r="234" spans="19:33" x14ac:dyDescent="0.25">
      <c r="S234" s="84"/>
      <c r="T234" s="9" t="s">
        <v>521</v>
      </c>
      <c r="U234" s="9" t="s">
        <v>522</v>
      </c>
      <c r="V234" s="84"/>
      <c r="AD234" s="86"/>
      <c r="AE234" s="136" t="s">
        <v>1199</v>
      </c>
      <c r="AF234">
        <v>2</v>
      </c>
      <c r="AG234" s="84"/>
    </row>
    <row r="235" spans="19:33" x14ac:dyDescent="0.25">
      <c r="S235" s="84"/>
      <c r="T235" s="11"/>
      <c r="U235" s="11"/>
      <c r="V235" s="84"/>
      <c r="AD235" s="86"/>
      <c r="AE235" s="136" t="s">
        <v>913</v>
      </c>
      <c r="AF235">
        <v>2</v>
      </c>
      <c r="AG235" s="84"/>
    </row>
    <row r="236" spans="19:33" x14ac:dyDescent="0.25">
      <c r="S236" s="84"/>
      <c r="T236" s="9" t="s">
        <v>523</v>
      </c>
      <c r="U236" s="9" t="s">
        <v>524</v>
      </c>
      <c r="V236" s="84"/>
      <c r="AD236" s="86"/>
      <c r="AE236" s="136" t="s">
        <v>961</v>
      </c>
      <c r="AF236">
        <v>2</v>
      </c>
      <c r="AG236" s="84"/>
    </row>
    <row r="237" spans="19:33" x14ac:dyDescent="0.25">
      <c r="S237" s="84"/>
      <c r="T237" s="9" t="s">
        <v>525</v>
      </c>
      <c r="U237" s="9" t="s">
        <v>526</v>
      </c>
      <c r="V237" s="84"/>
      <c r="AD237" s="86"/>
      <c r="AE237" t="s">
        <v>1221</v>
      </c>
      <c r="AF237">
        <v>1</v>
      </c>
      <c r="AG237" s="84"/>
    </row>
    <row r="238" spans="19:33" x14ac:dyDescent="0.25">
      <c r="S238" s="84"/>
      <c r="T238" s="9" t="s">
        <v>527</v>
      </c>
      <c r="U238" s="9" t="s">
        <v>528</v>
      </c>
      <c r="V238" s="84"/>
      <c r="AD238" s="86"/>
      <c r="AE238" s="136" t="s">
        <v>968</v>
      </c>
      <c r="AF238">
        <v>2</v>
      </c>
      <c r="AG238" s="84"/>
    </row>
    <row r="239" spans="19:33" x14ac:dyDescent="0.25">
      <c r="S239" s="84"/>
      <c r="T239" s="9" t="s">
        <v>529</v>
      </c>
      <c r="U239" s="9" t="s">
        <v>530</v>
      </c>
      <c r="V239" s="84"/>
      <c r="AD239" s="86"/>
      <c r="AE239" s="136" t="s">
        <v>1108</v>
      </c>
      <c r="AF239">
        <v>2</v>
      </c>
      <c r="AG239" s="84"/>
    </row>
    <row r="240" spans="19:33" x14ac:dyDescent="0.25">
      <c r="S240" s="84"/>
      <c r="T240" s="9" t="s">
        <v>531</v>
      </c>
      <c r="U240" s="9" t="s">
        <v>65</v>
      </c>
      <c r="V240" s="84"/>
      <c r="AD240" s="86"/>
      <c r="AE240" t="s">
        <v>1030</v>
      </c>
      <c r="AF240">
        <v>1</v>
      </c>
      <c r="AG240" s="84"/>
    </row>
    <row r="241" spans="19:33" x14ac:dyDescent="0.25">
      <c r="S241" s="84"/>
      <c r="T241" s="9" t="s">
        <v>532</v>
      </c>
      <c r="U241" s="9" t="s">
        <v>533</v>
      </c>
      <c r="V241" s="84"/>
      <c r="AD241" s="86"/>
      <c r="AE241" s="136" t="s">
        <v>1190</v>
      </c>
      <c r="AF241">
        <v>2</v>
      </c>
      <c r="AG241" s="84"/>
    </row>
    <row r="242" spans="19:33" x14ac:dyDescent="0.25">
      <c r="S242" s="84"/>
      <c r="T242" s="9" t="s">
        <v>534</v>
      </c>
      <c r="U242" s="9" t="s">
        <v>535</v>
      </c>
      <c r="V242" s="84"/>
      <c r="AD242" s="86"/>
      <c r="AE242" s="136" t="s">
        <v>909</v>
      </c>
      <c r="AF242">
        <v>2</v>
      </c>
      <c r="AG242" s="84"/>
    </row>
    <row r="243" spans="19:33" x14ac:dyDescent="0.25">
      <c r="S243" s="84"/>
      <c r="T243" s="10" t="s">
        <v>536</v>
      </c>
      <c r="U243" s="10" t="s">
        <v>537</v>
      </c>
      <c r="V243" s="84"/>
      <c r="AD243" s="86"/>
      <c r="AE243" t="s">
        <v>1220</v>
      </c>
      <c r="AF243">
        <v>1</v>
      </c>
      <c r="AG243" s="84"/>
    </row>
    <row r="244" spans="19:33" x14ac:dyDescent="0.25">
      <c r="S244" s="84"/>
      <c r="T244" s="10" t="s">
        <v>538</v>
      </c>
      <c r="U244" s="10" t="s">
        <v>539</v>
      </c>
      <c r="V244" s="84"/>
      <c r="AD244" s="86"/>
      <c r="AE244" t="s">
        <v>1143</v>
      </c>
      <c r="AF244">
        <v>1</v>
      </c>
      <c r="AG244" s="84"/>
    </row>
    <row r="245" spans="19:33" x14ac:dyDescent="0.25">
      <c r="S245" s="84"/>
      <c r="T245" s="10" t="s">
        <v>540</v>
      </c>
      <c r="U245" s="10" t="s">
        <v>541</v>
      </c>
      <c r="V245" s="84"/>
      <c r="AD245" s="86"/>
      <c r="AE245" s="136" t="s">
        <v>1158</v>
      </c>
      <c r="AF245">
        <v>2</v>
      </c>
      <c r="AG245" s="84"/>
    </row>
    <row r="246" spans="19:33" x14ac:dyDescent="0.25">
      <c r="S246" s="84"/>
      <c r="T246" s="10" t="s">
        <v>542</v>
      </c>
      <c r="U246" s="10" t="s">
        <v>543</v>
      </c>
      <c r="V246" s="84"/>
      <c r="AD246" s="86"/>
      <c r="AE246" t="s">
        <v>1106</v>
      </c>
      <c r="AF246">
        <v>1</v>
      </c>
      <c r="AG246" s="84"/>
    </row>
    <row r="247" spans="19:33" x14ac:dyDescent="0.25">
      <c r="S247" s="84"/>
      <c r="T247" s="10" t="s">
        <v>544</v>
      </c>
      <c r="U247" s="10" t="s">
        <v>545</v>
      </c>
      <c r="V247" s="84"/>
      <c r="AD247" s="86"/>
      <c r="AE247" t="s">
        <v>959</v>
      </c>
      <c r="AF247">
        <v>1</v>
      </c>
      <c r="AG247" s="84"/>
    </row>
    <row r="248" spans="19:33" x14ac:dyDescent="0.25">
      <c r="AD248" s="86"/>
      <c r="AE248" s="136" t="s">
        <v>1162</v>
      </c>
      <c r="AF248">
        <v>2</v>
      </c>
      <c r="AG248" s="84"/>
    </row>
    <row r="249" spans="19:33" x14ac:dyDescent="0.25">
      <c r="AD249" s="86"/>
      <c r="AE249" t="s">
        <v>1112</v>
      </c>
      <c r="AF249">
        <v>1</v>
      </c>
      <c r="AG249" s="84"/>
    </row>
    <row r="250" spans="19:33" x14ac:dyDescent="0.25">
      <c r="AD250" s="86"/>
      <c r="AE250" s="136" t="s">
        <v>1032</v>
      </c>
      <c r="AF250">
        <v>2</v>
      </c>
      <c r="AG250" s="84"/>
    </row>
    <row r="251" spans="19:33" x14ac:dyDescent="0.25">
      <c r="AD251" s="86"/>
      <c r="AE251" s="136" t="s">
        <v>1205</v>
      </c>
      <c r="AF251">
        <v>2</v>
      </c>
      <c r="AG251" s="84"/>
    </row>
    <row r="252" spans="19:33" x14ac:dyDescent="0.25">
      <c r="AD252" s="86"/>
      <c r="AE252" t="s">
        <v>1176</v>
      </c>
      <c r="AF252">
        <v>1</v>
      </c>
      <c r="AG252" s="84"/>
    </row>
    <row r="253" spans="19:33" x14ac:dyDescent="0.25">
      <c r="AD253" s="86"/>
      <c r="AE253" s="136" t="s">
        <v>965</v>
      </c>
      <c r="AF253">
        <v>2</v>
      </c>
      <c r="AG253" s="84"/>
    </row>
    <row r="254" spans="19:33" x14ac:dyDescent="0.25">
      <c r="AD254" s="86"/>
      <c r="AE254" s="136" t="s">
        <v>1070</v>
      </c>
      <c r="AF254">
        <v>2</v>
      </c>
      <c r="AG254" s="84"/>
    </row>
    <row r="255" spans="19:33" x14ac:dyDescent="0.25">
      <c r="AD255" s="86"/>
      <c r="AE255" s="136" t="s">
        <v>1202</v>
      </c>
      <c r="AF255">
        <v>2</v>
      </c>
      <c r="AG255" s="84"/>
    </row>
    <row r="256" spans="19:33" x14ac:dyDescent="0.25">
      <c r="AD256" s="86"/>
      <c r="AE256" s="136" t="s">
        <v>1114</v>
      </c>
      <c r="AF256">
        <v>2</v>
      </c>
      <c r="AG256" s="84"/>
    </row>
    <row r="257" spans="30:33" x14ac:dyDescent="0.25">
      <c r="AD257" s="86"/>
      <c r="AE257" t="s">
        <v>901</v>
      </c>
      <c r="AF257">
        <v>1</v>
      </c>
      <c r="AG257" s="84"/>
    </row>
    <row r="258" spans="30:33" x14ac:dyDescent="0.25">
      <c r="AD258" s="86"/>
      <c r="AE258" s="136" t="s">
        <v>1150</v>
      </c>
      <c r="AF258">
        <v>2</v>
      </c>
      <c r="AG258" s="84"/>
    </row>
    <row r="259" spans="30:33" x14ac:dyDescent="0.25">
      <c r="AD259" s="86"/>
      <c r="AE259" t="s">
        <v>976</v>
      </c>
      <c r="AF259">
        <v>1</v>
      </c>
      <c r="AG259" s="84"/>
    </row>
    <row r="260" spans="30:33" x14ac:dyDescent="0.25">
      <c r="AD260" s="86"/>
      <c r="AE260" s="136" t="s">
        <v>1154</v>
      </c>
      <c r="AF260">
        <v>2</v>
      </c>
      <c r="AG260" s="84"/>
    </row>
    <row r="261" spans="30:33" x14ac:dyDescent="0.25">
      <c r="AD261" s="86"/>
      <c r="AE261" s="136" t="s">
        <v>1000</v>
      </c>
      <c r="AF261">
        <v>2</v>
      </c>
      <c r="AG261" s="84"/>
    </row>
    <row r="262" spans="30:33" x14ac:dyDescent="0.25">
      <c r="AD262" s="86"/>
      <c r="AE262" s="136" t="s">
        <v>1052</v>
      </c>
      <c r="AF262">
        <v>2</v>
      </c>
      <c r="AG262" s="84"/>
    </row>
    <row r="263" spans="30:33" x14ac:dyDescent="0.25">
      <c r="AD263" s="86"/>
      <c r="AE263" t="s">
        <v>998</v>
      </c>
      <c r="AF263">
        <v>1</v>
      </c>
      <c r="AG263" s="84"/>
    </row>
    <row r="264" spans="30:33" x14ac:dyDescent="0.25">
      <c r="AD264" s="86"/>
      <c r="AE264" s="136" t="s">
        <v>905</v>
      </c>
      <c r="AF264">
        <v>2</v>
      </c>
      <c r="AG264" s="84"/>
    </row>
    <row r="265" spans="30:33" x14ac:dyDescent="0.25">
      <c r="AD265" s="86"/>
      <c r="AE265" s="136" t="s">
        <v>1104</v>
      </c>
      <c r="AF265">
        <v>2</v>
      </c>
      <c r="AG265" s="84"/>
    </row>
    <row r="266" spans="30:33" x14ac:dyDescent="0.25">
      <c r="AD266" s="86"/>
      <c r="AE266" s="136" t="s">
        <v>1022</v>
      </c>
      <c r="AF266">
        <v>2</v>
      </c>
      <c r="AG266" s="84"/>
    </row>
    <row r="267" spans="30:33" x14ac:dyDescent="0.25">
      <c r="AD267" s="86"/>
      <c r="AE267" s="136" t="s">
        <v>1181</v>
      </c>
      <c r="AF267">
        <v>2</v>
      </c>
      <c r="AG267" s="84"/>
    </row>
    <row r="268" spans="30:33" x14ac:dyDescent="0.25">
      <c r="AD268" s="86"/>
      <c r="AE268" s="136" t="s">
        <v>936</v>
      </c>
      <c r="AF268">
        <v>2</v>
      </c>
      <c r="AG268" s="84"/>
    </row>
    <row r="269" spans="30:33" x14ac:dyDescent="0.25">
      <c r="AD269" s="86"/>
      <c r="AE269" t="s">
        <v>917</v>
      </c>
      <c r="AF269">
        <v>1</v>
      </c>
      <c r="AG269" s="84"/>
    </row>
    <row r="270" spans="30:33" x14ac:dyDescent="0.25">
      <c r="AD270" s="86"/>
      <c r="AE270" s="136" t="s">
        <v>1018</v>
      </c>
      <c r="AF270">
        <v>2</v>
      </c>
      <c r="AG270" s="84"/>
    </row>
    <row r="271" spans="30:33" x14ac:dyDescent="0.25">
      <c r="AD271" s="86"/>
      <c r="AE271" t="s">
        <v>1144</v>
      </c>
      <c r="AF271">
        <v>1</v>
      </c>
      <c r="AG271" s="84"/>
    </row>
    <row r="272" spans="30:33" x14ac:dyDescent="0.25">
      <c r="AD272" s="86"/>
      <c r="AE272" s="136" t="s">
        <v>940</v>
      </c>
      <c r="AF272">
        <v>2</v>
      </c>
      <c r="AG272" s="84"/>
    </row>
    <row r="273" spans="30:33" x14ac:dyDescent="0.25">
      <c r="AD273" s="86"/>
      <c r="AE273" s="136" t="s">
        <v>1213</v>
      </c>
      <c r="AF273">
        <v>2</v>
      </c>
      <c r="AG273" s="84"/>
    </row>
    <row r="274" spans="30:33" x14ac:dyDescent="0.25">
      <c r="AD274" s="86"/>
      <c r="AE274" t="s">
        <v>953</v>
      </c>
      <c r="AF274">
        <v>1</v>
      </c>
      <c r="AG274" s="84"/>
    </row>
    <row r="275" spans="30:33" x14ac:dyDescent="0.25">
      <c r="AD275" s="86"/>
      <c r="AE275" s="136" t="s">
        <v>1014</v>
      </c>
      <c r="AF275">
        <v>2</v>
      </c>
      <c r="AG275" s="84"/>
    </row>
    <row r="276" spans="30:33" x14ac:dyDescent="0.25">
      <c r="AD276" s="86"/>
      <c r="AE276" t="s">
        <v>1212</v>
      </c>
      <c r="AF276">
        <v>1</v>
      </c>
      <c r="AG276" s="84"/>
    </row>
    <row r="277" spans="30:33" x14ac:dyDescent="0.25">
      <c r="AD277" s="86"/>
      <c r="AE277" s="136" t="s">
        <v>1196</v>
      </c>
      <c r="AF277">
        <v>2</v>
      </c>
      <c r="AG277" s="84"/>
    </row>
    <row r="278" spans="30:33" x14ac:dyDescent="0.25">
      <c r="AD278" s="86"/>
      <c r="AE278" s="136" t="s">
        <v>880</v>
      </c>
      <c r="AF278">
        <v>2</v>
      </c>
      <c r="AG278" s="84"/>
    </row>
    <row r="279" spans="30:33" x14ac:dyDescent="0.25">
      <c r="AD279" s="86"/>
      <c r="AE279" s="136" t="s">
        <v>1057</v>
      </c>
      <c r="AF279">
        <v>2</v>
      </c>
      <c r="AG279" s="84"/>
    </row>
    <row r="280" spans="30:33" x14ac:dyDescent="0.25">
      <c r="AD280" s="86"/>
      <c r="AE280" s="136" t="s">
        <v>1053</v>
      </c>
      <c r="AF280">
        <v>2</v>
      </c>
      <c r="AG280" s="84"/>
    </row>
    <row r="281" spans="30:33" x14ac:dyDescent="0.25">
      <c r="AD281" s="86"/>
      <c r="AE281" s="136" t="s">
        <v>937</v>
      </c>
      <c r="AF281">
        <v>2</v>
      </c>
      <c r="AG281" s="84"/>
    </row>
    <row r="282" spans="30:33" x14ac:dyDescent="0.25">
      <c r="AD282" s="86"/>
      <c r="AE282" t="s">
        <v>1020</v>
      </c>
      <c r="AF282">
        <v>1</v>
      </c>
      <c r="AG282" s="84"/>
    </row>
    <row r="283" spans="30:33" x14ac:dyDescent="0.25">
      <c r="AD283" s="86"/>
      <c r="AE283" s="136" t="s">
        <v>930</v>
      </c>
      <c r="AF283">
        <v>2</v>
      </c>
      <c r="AG283" s="84"/>
    </row>
    <row r="284" spans="30:33" x14ac:dyDescent="0.25">
      <c r="AD284" s="86"/>
      <c r="AE284" s="136" t="s">
        <v>985</v>
      </c>
      <c r="AF284">
        <v>2</v>
      </c>
      <c r="AG284" s="84"/>
    </row>
    <row r="285" spans="30:33" x14ac:dyDescent="0.25">
      <c r="AD285" s="86"/>
      <c r="AE285" s="136" t="s">
        <v>1155</v>
      </c>
      <c r="AF285">
        <v>2</v>
      </c>
      <c r="AG285" s="84"/>
    </row>
    <row r="286" spans="30:33" x14ac:dyDescent="0.25">
      <c r="AD286" s="86"/>
      <c r="AE286" s="136" t="s">
        <v>910</v>
      </c>
      <c r="AF286">
        <v>2</v>
      </c>
      <c r="AG286" s="84"/>
    </row>
    <row r="287" spans="30:33" x14ac:dyDescent="0.25">
      <c r="AD287" s="86"/>
      <c r="AE287" s="136" t="s">
        <v>938</v>
      </c>
      <c r="AF287">
        <v>2</v>
      </c>
      <c r="AG287" s="84"/>
    </row>
    <row r="288" spans="30:33" x14ac:dyDescent="0.25">
      <c r="AD288" s="86"/>
      <c r="AE288" s="136" t="s">
        <v>1138</v>
      </c>
      <c r="AF288">
        <v>2</v>
      </c>
      <c r="AG288" s="84"/>
    </row>
    <row r="289" spans="30:33" x14ac:dyDescent="0.25">
      <c r="AD289" s="86"/>
      <c r="AE289" s="136" t="s">
        <v>1141</v>
      </c>
      <c r="AF289">
        <v>2</v>
      </c>
      <c r="AG289" s="84"/>
    </row>
    <row r="290" spans="30:33" x14ac:dyDescent="0.25">
      <c r="AD290" s="86"/>
      <c r="AE290" s="136" t="s">
        <v>1211</v>
      </c>
      <c r="AF290">
        <v>2</v>
      </c>
      <c r="AG290" s="84"/>
    </row>
    <row r="291" spans="30:33" x14ac:dyDescent="0.25">
      <c r="AD291" s="86"/>
      <c r="AE291" t="s">
        <v>1046</v>
      </c>
      <c r="AF291">
        <v>1</v>
      </c>
      <c r="AG291" s="84"/>
    </row>
    <row r="292" spans="30:33" x14ac:dyDescent="0.25">
      <c r="AD292" s="86"/>
      <c r="AE292" s="136" t="s">
        <v>1001</v>
      </c>
      <c r="AF292">
        <v>2</v>
      </c>
      <c r="AG292" s="84"/>
    </row>
    <row r="293" spans="30:33" x14ac:dyDescent="0.25">
      <c r="AD293" s="86"/>
      <c r="AE293" s="136" t="s">
        <v>1029</v>
      </c>
      <c r="AF293">
        <v>2</v>
      </c>
      <c r="AG293" s="84"/>
    </row>
    <row r="294" spans="30:33" x14ac:dyDescent="0.25">
      <c r="AD294" s="86"/>
      <c r="AE294" s="136" t="s">
        <v>1100</v>
      </c>
      <c r="AF294">
        <v>2</v>
      </c>
      <c r="AG294" s="84"/>
    </row>
    <row r="295" spans="30:33" x14ac:dyDescent="0.25">
      <c r="AD295" s="86"/>
      <c r="AE295" s="136" t="s">
        <v>1214</v>
      </c>
      <c r="AF295">
        <v>2</v>
      </c>
      <c r="AG295" s="84"/>
    </row>
    <row r="296" spans="30:33" x14ac:dyDescent="0.25">
      <c r="AD296" s="86"/>
      <c r="AE296" s="136" t="s">
        <v>1209</v>
      </c>
      <c r="AF296">
        <v>2</v>
      </c>
      <c r="AG296" s="84"/>
    </row>
    <row r="297" spans="30:33" x14ac:dyDescent="0.25">
      <c r="AD297" s="86"/>
      <c r="AE297" s="136" t="s">
        <v>1215</v>
      </c>
      <c r="AF297">
        <v>1</v>
      </c>
      <c r="AG297" s="84"/>
    </row>
    <row r="298" spans="30:33" x14ac:dyDescent="0.25">
      <c r="AD298" s="86"/>
      <c r="AE298" s="136" t="s">
        <v>887</v>
      </c>
      <c r="AF298">
        <v>2</v>
      </c>
      <c r="AG298" s="84"/>
    </row>
    <row r="299" spans="30:33" x14ac:dyDescent="0.25">
      <c r="AD299" s="86"/>
      <c r="AE299" s="136" t="s">
        <v>1203</v>
      </c>
      <c r="AF299">
        <v>2</v>
      </c>
      <c r="AG299" s="84"/>
    </row>
    <row r="300" spans="30:33" x14ac:dyDescent="0.25">
      <c r="AD300" s="86"/>
      <c r="AE300" s="136" t="s">
        <v>962</v>
      </c>
      <c r="AF300">
        <v>2</v>
      </c>
      <c r="AG300" s="84"/>
    </row>
    <row r="301" spans="30:33" x14ac:dyDescent="0.25">
      <c r="AD301" s="86"/>
      <c r="AE301" s="136" t="s">
        <v>1074</v>
      </c>
      <c r="AF301">
        <v>2</v>
      </c>
      <c r="AG301" s="84"/>
    </row>
    <row r="302" spans="30:33" x14ac:dyDescent="0.25">
      <c r="AD302" s="86"/>
      <c r="AE302" s="136" t="s">
        <v>1075</v>
      </c>
      <c r="AF302">
        <v>2</v>
      </c>
      <c r="AG302" s="84"/>
    </row>
    <row r="303" spans="30:33" x14ac:dyDescent="0.25">
      <c r="AD303" s="86"/>
      <c r="AE303" s="136" t="s">
        <v>946</v>
      </c>
      <c r="AF303">
        <v>2</v>
      </c>
      <c r="AG303" s="84"/>
    </row>
    <row r="304" spans="30:33" x14ac:dyDescent="0.25">
      <c r="AD304" s="86"/>
      <c r="AE304" s="136" t="s">
        <v>1044</v>
      </c>
      <c r="AF304">
        <v>2</v>
      </c>
      <c r="AG304" s="84"/>
    </row>
    <row r="305" spans="30:33" x14ac:dyDescent="0.25">
      <c r="AD305" s="86"/>
      <c r="AE305" s="136" t="s">
        <v>1118</v>
      </c>
      <c r="AF305">
        <v>2</v>
      </c>
      <c r="AG305" s="84"/>
    </row>
    <row r="306" spans="30:33" x14ac:dyDescent="0.25">
      <c r="AD306" s="86"/>
      <c r="AE306" s="136" t="s">
        <v>906</v>
      </c>
      <c r="AF306">
        <v>2</v>
      </c>
      <c r="AG306" s="84"/>
    </row>
    <row r="307" spans="30:33" x14ac:dyDescent="0.25">
      <c r="AD307" s="86"/>
      <c r="AE307" s="136" t="s">
        <v>1045</v>
      </c>
      <c r="AF307">
        <v>2</v>
      </c>
      <c r="AG307" s="84"/>
    </row>
    <row r="308" spans="30:33" x14ac:dyDescent="0.25">
      <c r="AD308" s="86"/>
      <c r="AE308" s="136" t="s">
        <v>1119</v>
      </c>
      <c r="AF308">
        <v>2</v>
      </c>
      <c r="AG308" s="84"/>
    </row>
    <row r="309" spans="30:33" x14ac:dyDescent="0.25">
      <c r="AD309" s="86"/>
      <c r="AE309" s="136" t="s">
        <v>1090</v>
      </c>
      <c r="AF309">
        <v>2</v>
      </c>
      <c r="AG309" s="84"/>
    </row>
    <row r="310" spans="30:33" x14ac:dyDescent="0.25">
      <c r="AD310" s="86"/>
      <c r="AE310" s="136" t="s">
        <v>1186</v>
      </c>
      <c r="AF310">
        <v>2</v>
      </c>
      <c r="AG310" s="84"/>
    </row>
    <row r="311" spans="30:33" x14ac:dyDescent="0.25">
      <c r="AD311" s="86"/>
      <c r="AE311" s="136" t="s">
        <v>888</v>
      </c>
      <c r="AF311">
        <v>2</v>
      </c>
      <c r="AG311" s="84"/>
    </row>
    <row r="312" spans="30:33" x14ac:dyDescent="0.25">
      <c r="AD312" s="86"/>
      <c r="AE312" t="s">
        <v>1115</v>
      </c>
      <c r="AF312">
        <v>1</v>
      </c>
      <c r="AG312" s="84"/>
    </row>
    <row r="313" spans="30:33" x14ac:dyDescent="0.25">
      <c r="AD313" s="86"/>
      <c r="AE313" t="s">
        <v>1109</v>
      </c>
      <c r="AF313">
        <v>1</v>
      </c>
      <c r="AG313" s="84"/>
    </row>
    <row r="314" spans="30:33" x14ac:dyDescent="0.25">
      <c r="AD314" s="86"/>
      <c r="AE314" s="136" t="s">
        <v>1123</v>
      </c>
      <c r="AF314">
        <v>2</v>
      </c>
      <c r="AG314" s="84"/>
    </row>
    <row r="315" spans="30:33" x14ac:dyDescent="0.25">
      <c r="AD315" s="86"/>
      <c r="AE315" s="136" t="s">
        <v>1105</v>
      </c>
      <c r="AF315">
        <v>2</v>
      </c>
      <c r="AG315" s="84"/>
    </row>
    <row r="316" spans="30:33" x14ac:dyDescent="0.25">
      <c r="AD316" s="86"/>
      <c r="AE316" s="136" t="s">
        <v>1076</v>
      </c>
      <c r="AF316">
        <v>2</v>
      </c>
      <c r="AG316" s="84"/>
    </row>
    <row r="317" spans="30:33" x14ac:dyDescent="0.25">
      <c r="AD317" s="86"/>
      <c r="AE317" s="136" t="s">
        <v>1142</v>
      </c>
      <c r="AF317">
        <v>2</v>
      </c>
      <c r="AG317" s="84"/>
    </row>
    <row r="318" spans="30:33" x14ac:dyDescent="0.25">
      <c r="AD318" s="86"/>
      <c r="AE318" s="136" t="s">
        <v>1151</v>
      </c>
      <c r="AF318">
        <v>2</v>
      </c>
      <c r="AG318" s="84"/>
    </row>
    <row r="319" spans="30:33" x14ac:dyDescent="0.25">
      <c r="AD319" s="86"/>
      <c r="AE319" s="136" t="s">
        <v>1064</v>
      </c>
      <c r="AF319">
        <v>2</v>
      </c>
      <c r="AG319" s="84"/>
    </row>
    <row r="320" spans="30:33" x14ac:dyDescent="0.25">
      <c r="AD320" s="86"/>
      <c r="AE320" t="s">
        <v>1167</v>
      </c>
      <c r="AF320">
        <v>1</v>
      </c>
      <c r="AG320" s="84"/>
    </row>
    <row r="321" spans="30:33" x14ac:dyDescent="0.25">
      <c r="AD321" s="86"/>
      <c r="AE321" t="s">
        <v>983</v>
      </c>
      <c r="AF321">
        <v>1</v>
      </c>
      <c r="AG321" s="84"/>
    </row>
    <row r="322" spans="30:33" x14ac:dyDescent="0.25">
      <c r="AD322" s="86"/>
      <c r="AE322" s="136" t="s">
        <v>903</v>
      </c>
      <c r="AF322">
        <v>2</v>
      </c>
      <c r="AG322" s="84"/>
    </row>
    <row r="323" spans="30:33" x14ac:dyDescent="0.25">
      <c r="AD323" s="86"/>
      <c r="AE323" t="s">
        <v>1006</v>
      </c>
      <c r="AF323">
        <v>1</v>
      </c>
      <c r="AG323" s="84"/>
    </row>
    <row r="324" spans="30:33" x14ac:dyDescent="0.25">
      <c r="AD324" s="86"/>
      <c r="AE324" t="s">
        <v>911</v>
      </c>
      <c r="AF324">
        <v>1</v>
      </c>
      <c r="AG324" s="84"/>
    </row>
    <row r="325" spans="30:33" x14ac:dyDescent="0.25">
      <c r="AD325" s="86"/>
      <c r="AE325" t="s">
        <v>942</v>
      </c>
      <c r="AF325">
        <v>1</v>
      </c>
      <c r="AG325" s="84"/>
    </row>
    <row r="326" spans="30:33" x14ac:dyDescent="0.25">
      <c r="AD326" s="86"/>
      <c r="AE326" s="136" t="s">
        <v>944</v>
      </c>
      <c r="AF326">
        <v>2</v>
      </c>
      <c r="AG326" s="84"/>
    </row>
    <row r="327" spans="30:33" x14ac:dyDescent="0.25">
      <c r="AD327" s="86"/>
      <c r="AE327" t="s">
        <v>966</v>
      </c>
      <c r="AF327">
        <v>1</v>
      </c>
      <c r="AG327" s="84"/>
    </row>
    <row r="328" spans="30:33" x14ac:dyDescent="0.25">
      <c r="AD328" s="86"/>
      <c r="AE328" s="136" t="s">
        <v>1086</v>
      </c>
      <c r="AF328">
        <v>2</v>
      </c>
      <c r="AG328" s="84"/>
    </row>
    <row r="329" spans="30:33" x14ac:dyDescent="0.25">
      <c r="AD329" s="86"/>
      <c r="AE329" t="s">
        <v>1068</v>
      </c>
      <c r="AF329">
        <v>1</v>
      </c>
      <c r="AG329" s="84"/>
    </row>
    <row r="330" spans="30:33" x14ac:dyDescent="0.25">
      <c r="AD330" s="86"/>
      <c r="AE330" s="136" t="s">
        <v>1019</v>
      </c>
      <c r="AF330">
        <v>2</v>
      </c>
      <c r="AG330" s="84"/>
    </row>
    <row r="331" spans="30:33" x14ac:dyDescent="0.25">
      <c r="AD331" s="86"/>
      <c r="AE331" s="136" t="s">
        <v>1067</v>
      </c>
      <c r="AF331">
        <v>2</v>
      </c>
      <c r="AG331" s="84"/>
    </row>
    <row r="332" spans="30:33" x14ac:dyDescent="0.25">
      <c r="AD332" s="86"/>
      <c r="AE332" s="136" t="s">
        <v>1152</v>
      </c>
      <c r="AF332">
        <v>1</v>
      </c>
      <c r="AG332" s="84"/>
    </row>
    <row r="333" spans="30:33" x14ac:dyDescent="0.25">
      <c r="AD333" s="86"/>
      <c r="AE333" s="136" t="s">
        <v>889</v>
      </c>
      <c r="AF333">
        <v>2</v>
      </c>
      <c r="AG333" s="84"/>
    </row>
    <row r="334" spans="30:33" x14ac:dyDescent="0.25">
      <c r="AD334" s="86"/>
      <c r="AE334" t="s">
        <v>1126</v>
      </c>
      <c r="AF334">
        <v>1</v>
      </c>
      <c r="AG334" s="84"/>
    </row>
    <row r="335" spans="30:33" x14ac:dyDescent="0.25">
      <c r="AD335" s="86"/>
      <c r="AE335" s="136" t="s">
        <v>892</v>
      </c>
      <c r="AF335">
        <v>2</v>
      </c>
      <c r="AG335" s="84"/>
    </row>
    <row r="336" spans="30:33" x14ac:dyDescent="0.25">
      <c r="AD336" s="86"/>
      <c r="AE336" s="136" t="s">
        <v>1011</v>
      </c>
      <c r="AF336">
        <v>2</v>
      </c>
      <c r="AG336" s="84"/>
    </row>
    <row r="337" spans="30:33" x14ac:dyDescent="0.25">
      <c r="AD337" s="86"/>
      <c r="AE337" s="136" t="s">
        <v>941</v>
      </c>
      <c r="AF337">
        <v>2</v>
      </c>
      <c r="AG337" s="84"/>
    </row>
    <row r="338" spans="30:33" x14ac:dyDescent="0.25">
      <c r="AD338" s="86"/>
      <c r="AE338" s="136" t="s">
        <v>919</v>
      </c>
      <c r="AF338">
        <v>2</v>
      </c>
      <c r="AG338" s="84"/>
    </row>
    <row r="339" spans="30:33" x14ac:dyDescent="0.25">
      <c r="AD339" s="86"/>
      <c r="AE339" s="136" t="s">
        <v>1125</v>
      </c>
      <c r="AF339">
        <v>2</v>
      </c>
      <c r="AG339" s="84"/>
    </row>
    <row r="340" spans="30:33" x14ac:dyDescent="0.25">
      <c r="AD340" s="86"/>
      <c r="AE340" s="136" t="s">
        <v>1039</v>
      </c>
      <c r="AF340">
        <v>2</v>
      </c>
      <c r="AG340" s="84"/>
    </row>
    <row r="341" spans="30:33" x14ac:dyDescent="0.25">
      <c r="AD341" s="86"/>
      <c r="AE341" s="136" t="s">
        <v>927</v>
      </c>
      <c r="AF341">
        <v>2</v>
      </c>
      <c r="AG341" s="84"/>
    </row>
    <row r="342" spans="30:33" x14ac:dyDescent="0.25">
      <c r="AD342" s="86"/>
      <c r="AE342" s="136" t="s">
        <v>1054</v>
      </c>
      <c r="AF342">
        <v>2</v>
      </c>
      <c r="AG342" s="84"/>
    </row>
    <row r="343" spans="30:33" x14ac:dyDescent="0.25">
      <c r="AD343" s="86"/>
      <c r="AE343" s="136" t="s">
        <v>907</v>
      </c>
      <c r="AF343">
        <v>2</v>
      </c>
      <c r="AG343" s="84"/>
    </row>
    <row r="344" spans="30:33" x14ac:dyDescent="0.25">
      <c r="AD344" s="86"/>
      <c r="AE344" s="136" t="s">
        <v>1025</v>
      </c>
      <c r="AF344">
        <v>2</v>
      </c>
      <c r="AG344" s="84"/>
    </row>
    <row r="345" spans="30:33" x14ac:dyDescent="0.25">
      <c r="AD345" s="86"/>
      <c r="AE345" s="83"/>
      <c r="AF345" s="83"/>
      <c r="AG345" s="84"/>
    </row>
  </sheetData>
  <autoFilter ref="AE2:AF344">
    <sortState ref="AD3:AE344">
      <sortCondition ref="AD2"/>
    </sortState>
  </autoFilter>
  <sortState ref="AD4:AE344">
    <sortCondition ref="AD3"/>
  </sortState>
  <mergeCells count="1">
    <mergeCell ref="Z2:AB2"/>
  </mergeCells>
  <pageMargins left="0.7" right="0.7" top="0.75" bottom="0.75" header="0.3" footer="0.3"/>
  <pageSetup paperSize="9" orientation="portrait" r:id="rId1"/>
  <ignoredErrors>
    <ignoredError sqref="AC5 AC21 AC61 AC9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G23" sqref="G23"/>
    </sheetView>
  </sheetViews>
  <sheetFormatPr baseColWidth="10" defaultRowHeight="15" x14ac:dyDescent="0.25"/>
  <cols>
    <col min="2" max="2" width="11.28515625" style="88" bestFit="1" customWidth="1"/>
    <col min="3" max="3" width="9" style="88" bestFit="1" customWidth="1"/>
    <col min="4" max="4" width="12.140625" style="88" bestFit="1" customWidth="1"/>
  </cols>
  <sheetData>
    <row r="1" spans="1:4" s="85" customFormat="1" x14ac:dyDescent="0.25">
      <c r="A1" s="85" t="s">
        <v>654</v>
      </c>
      <c r="B1" s="87" t="s">
        <v>657</v>
      </c>
      <c r="C1" s="87" t="s">
        <v>658</v>
      </c>
      <c r="D1" s="87" t="s">
        <v>659</v>
      </c>
    </row>
    <row r="2" spans="1:4" x14ac:dyDescent="0.25">
      <c r="A2" t="s">
        <v>642</v>
      </c>
      <c r="B2" s="88">
        <v>65</v>
      </c>
      <c r="C2" s="88">
        <v>25</v>
      </c>
      <c r="D2" s="88">
        <v>100</v>
      </c>
    </row>
    <row r="3" spans="1:4" x14ac:dyDescent="0.25">
      <c r="A3" t="s">
        <v>655</v>
      </c>
      <c r="B3" s="88">
        <v>65</v>
      </c>
      <c r="C3" s="88">
        <v>25</v>
      </c>
      <c r="D3" s="88">
        <v>100</v>
      </c>
    </row>
    <row r="4" spans="1:4" x14ac:dyDescent="0.25">
      <c r="A4" t="s">
        <v>656</v>
      </c>
      <c r="B4" s="88">
        <v>65</v>
      </c>
      <c r="C4" s="88">
        <v>25</v>
      </c>
      <c r="D4" s="88">
        <v>100</v>
      </c>
    </row>
    <row r="5" spans="1:4" x14ac:dyDescent="0.25">
      <c r="A5" t="s">
        <v>660</v>
      </c>
      <c r="B5" s="88">
        <v>65</v>
      </c>
      <c r="C5" s="88">
        <v>25</v>
      </c>
      <c r="D5" s="88">
        <v>100</v>
      </c>
    </row>
    <row r="6" spans="1:4" x14ac:dyDescent="0.25">
      <c r="A6" t="s">
        <v>661</v>
      </c>
      <c r="B6" s="88">
        <v>70</v>
      </c>
      <c r="C6" s="88">
        <v>26</v>
      </c>
      <c r="D6" s="88">
        <v>100</v>
      </c>
    </row>
    <row r="7" spans="1:4" x14ac:dyDescent="0.25">
      <c r="A7" t="s">
        <v>662</v>
      </c>
      <c r="B7" s="88">
        <v>70</v>
      </c>
      <c r="C7" s="88">
        <v>26</v>
      </c>
      <c r="D7" s="88">
        <v>100</v>
      </c>
    </row>
    <row r="8" spans="1:4" x14ac:dyDescent="0.25">
      <c r="A8" t="s">
        <v>663</v>
      </c>
      <c r="B8" s="88">
        <v>70</v>
      </c>
      <c r="C8" s="88">
        <v>26</v>
      </c>
      <c r="D8" s="88">
        <v>100</v>
      </c>
    </row>
    <row r="9" spans="1:4" x14ac:dyDescent="0.25">
      <c r="A9" t="s">
        <v>664</v>
      </c>
      <c r="B9" s="88">
        <v>70</v>
      </c>
      <c r="C9" s="88">
        <v>26</v>
      </c>
      <c r="D9" s="88">
        <v>100</v>
      </c>
    </row>
    <row r="11" spans="1:4" x14ac:dyDescent="0.25">
      <c r="A11" s="83"/>
      <c r="B11" s="89"/>
      <c r="C11" s="89"/>
      <c r="D11" s="8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Affiliation Club</vt:lpstr>
      <vt:lpstr>Pour Listing Clubs</vt:lpstr>
      <vt:lpstr>Pour listing Licences</vt:lpstr>
      <vt:lpstr>Paramètres invariables</vt:lpstr>
      <vt:lpstr>Paramètre Variables</vt:lpstr>
      <vt:lpstr>'Affiliation Club'!Zone_d_impression</vt:lpstr>
    </vt:vector>
  </TitlesOfParts>
  <Company>PSA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MICHEL BOUDIN - P085915</dc:creator>
  <cp:lastModifiedBy>nous</cp:lastModifiedBy>
  <cp:lastPrinted>2017-10-08T15:42:20Z</cp:lastPrinted>
  <dcterms:created xsi:type="dcterms:W3CDTF">2015-08-31T14:38:12Z</dcterms:created>
  <dcterms:modified xsi:type="dcterms:W3CDTF">2017-10-08T15:42:24Z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